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_FilterDatabase" localSheetId="0" hidden="1">'Table1'!$A$7:$H$152</definedName>
    <definedName name="_xlnm.Print_Area" localSheetId="0">'Table1'!$A$1:$K$152</definedName>
  </definedNames>
  <calcPr fullCalcOnLoad="1"/>
</workbook>
</file>

<file path=xl/sharedStrings.xml><?xml version="1.0" encoding="utf-8"?>
<sst xmlns="http://schemas.openxmlformats.org/spreadsheetml/2006/main" count="823" uniqueCount="131">
  <si>
    <t/>
  </si>
  <si>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</si>
  <si>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</si>
  <si>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</si>
  <si>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</si>
  <si>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</si>
  <si>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</si>
  <si>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</si>
  <si>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</si>
  <si>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Средства бюджета муниципального района</t>
  </si>
  <si>
    <t>3</t>
  </si>
  <si>
    <t>ОБЩЕГОСУДАРСТВЕННЫЕ ВОПРОСЫ</t>
  </si>
  <si>
    <t>0100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</si>
  <si>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</si>
  <si>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</si>
  <si>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</si>
  <si>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</si>
  <si>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</si>
  <si>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</si>
  <si>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</si>
  <si>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</si>
  <si>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</si>
  <si>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</si>
  <si>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</si>
  <si>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</si>
  <si>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</si>
  <si>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</si>
  <si>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</si>
  <si>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</si>
  <si>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</si>
  <si>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</si>
  <si>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</si>
  <si>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</si>
  <si>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</si>
  <si>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</si>
  <si>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</si>
  <si>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ФИЗИЧЕСКАЯ КУЛЬТУРА И СПОРТ</t>
  </si>
  <si>
    <t>1100</t>
  </si>
  <si>
    <t>Массовый спорт</t>
  </si>
  <si>
    <t>1102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</si>
  <si>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</si>
  <si>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</si>
  <si>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</si>
  <si>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</si>
  <si>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</si>
  <si>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</si>
  <si>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Реализация основного мероприятия</t>
  </si>
  <si>
    <t>Средства бюджета городского поселения</t>
  </si>
  <si>
    <t>4</t>
  </si>
  <si>
    <t>Непрограммная часть бюджета городского поселения</t>
  </si>
  <si>
    <t>Средства бюджета  городского поселения</t>
  </si>
  <si>
    <t>Закупка товаров, работ и услуг для обеспечения  государственных (муниципальных) нужд</t>
  </si>
  <si>
    <t>Резервный фонд администрации в рамках непрограммной части бюджета городского поселения</t>
  </si>
  <si>
    <t>Прочие расходы органов местного самоуправления в рамках непрограммной части бюджета городского поселения</t>
  </si>
  <si>
    <t>Непрограммная часть бюджета   городского поселения</t>
  </si>
  <si>
    <t>Ремонт объектов дорожной инфраструктуры пгт. Колпна в рамках непрограммной части бюджета городского поселения</t>
  </si>
  <si>
    <t>Закупка товаров, работ и услуг для обеспечения  государтсвенных (муниципальных) нужд</t>
  </si>
  <si>
    <t>Непрограммная часть бюджета  городского поселения</t>
  </si>
  <si>
    <t>Доплаты к пенсиям, дополнительное пенсионное обеспечение в рамках непрограммной части бюджета городского поселения</t>
  </si>
  <si>
    <t>Физкультурно-оздоровительная работа и спортивные мероприятия в рамках непрограммной части бюджета городского поселения</t>
  </si>
  <si>
    <t>Иные закупки товаров, работ и услуг для обеспечения государственных ( муниципальных) нужд</t>
  </si>
  <si>
    <t>Закупка товаров, работ и услуг для обеспечения государственных (муниципальных)нужд</t>
  </si>
  <si>
    <t>Закупка товаров, работ и услуг для  обесечения государственных (муниципальных)нужд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</si>
  <si>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</si>
  <si>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 в рамках непрограммной части бюджета городского поселения</t>
  </si>
  <si>
    <t>024</t>
  </si>
  <si>
    <t>0103</t>
  </si>
  <si>
    <t>Колпнянский поселковый Совет народных депутатов</t>
  </si>
  <si>
    <t>Администрация Колпнянского района Орловской области</t>
  </si>
  <si>
    <t>038</t>
  </si>
  <si>
    <t>0502</t>
  </si>
  <si>
    <t>Коммунальное хозяйство</t>
  </si>
  <si>
    <t>Основное мероприятие "Озеленение и благоустройство"</t>
  </si>
  <si>
    <t>Средства областного бюджета</t>
  </si>
  <si>
    <t>2</t>
  </si>
  <si>
    <t>Средства федерального бюджета</t>
  </si>
  <si>
    <t>1</t>
  </si>
  <si>
    <t>0412</t>
  </si>
  <si>
    <t>Другие вопросы в области национальной экономики</t>
  </si>
  <si>
    <t>Публичные нормативные социальные выплаты гражданам</t>
  </si>
  <si>
    <t>Мероприятия по землеустройству и землепользованию в рамках непрограммной части бюджета городского поселения</t>
  </si>
  <si>
    <t>Основное мероприятие "Организация уличного освещения"</t>
  </si>
  <si>
    <t>Основное мероприятие "Содержание улично-дорожной сети"</t>
  </si>
  <si>
    <t>Федеральный проект "Формирование комфортной городской среды"</t>
  </si>
  <si>
    <t>38 0 00 00000</t>
  </si>
  <si>
    <t>38 0 00 95040</t>
  </si>
  <si>
    <t>38 0 00 95050</t>
  </si>
  <si>
    <t>38 0 00 95120</t>
  </si>
  <si>
    <t>39 0 00 00000</t>
  </si>
  <si>
    <t>39 0 F2 00000</t>
  </si>
  <si>
    <t>38 0 00 95340</t>
  </si>
  <si>
    <t>40 0 00 00000</t>
  </si>
  <si>
    <t>39 0 F2 55550</t>
  </si>
  <si>
    <t>38 0 00 95100</t>
  </si>
  <si>
    <t>38 0 00 95110</t>
  </si>
  <si>
    <t>40 0 01 00000</t>
  </si>
  <si>
    <t>40 0 01 95060</t>
  </si>
  <si>
    <t>40 0 02 00000</t>
  </si>
  <si>
    <t>40 0 02 95070</t>
  </si>
  <si>
    <t>40 0 03 00000</t>
  </si>
  <si>
    <t>40 0 03 95080</t>
  </si>
  <si>
    <t>38 00095150</t>
  </si>
  <si>
    <t>38 0 00 95150</t>
  </si>
  <si>
    <t>Реализация программ формирования современной городской среды</t>
  </si>
  <si>
    <t>39 0 F2 85550</t>
  </si>
  <si>
    <t>Премии и гранты</t>
  </si>
  <si>
    <t>22 год</t>
  </si>
  <si>
    <t>Предоставление межбюджетных трансфертов  бюджету муниципального района на осуществление части полномочий по решению вопросов местного значения в рамках непрограммной части бюджета городского поселения</t>
  </si>
  <si>
    <t>38 0 00 95350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</si>
  <si>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</si>
  <si>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</si>
  <si>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</si>
  <si>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</si>
  <si>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«Формирование современной городской среды муниципального образования пгт.Колпна Колпнянского района Орловской области»</t>
  </si>
  <si>
    <t>Муниципальная программа «Благоустройство муниципального образования-поселок городского типа Колпна Колпнянского района Орловской области"</t>
  </si>
  <si>
    <t>39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</si>
  <si>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</si>
  <si>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0505</t>
  </si>
  <si>
    <t>Другие вопросы в области жилищно-коммунального хозяйства</t>
  </si>
  <si>
    <t>38 0 00 95160</t>
  </si>
  <si>
    <t>Пространственное развитие исторической территории "Озерки" в рамках непрограммной части бюджета городского поселения</t>
  </si>
  <si>
    <t>Софинансирование на реализацию программ формирования современной городской среды</t>
  </si>
  <si>
    <t>Утверждено</t>
  </si>
  <si>
    <t>Сумма с поправками</t>
  </si>
  <si>
    <t>Поправки</t>
  </si>
  <si>
    <t>38 0 00 72650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</si>
  <si>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непрограммной части бюджета городского поселения</t>
  </si>
  <si>
    <t xml:space="preserve">Ведомственная структура расходов бюджета муниципального образования - поселок городского типа Колпна Колпнянского района Орловской области на 2023 год </t>
  </si>
  <si>
    <t>38 0 00 82650</t>
  </si>
  <si>
    <t>Софинансирование к закону Орловской области от 26 января 2007 года № 655-ОЗ "О наказах избирателей депутатам Орловского областного Совета народных депутатов" в рамках непрограммной части бюджета городского поселения</t>
  </si>
  <si>
    <t>Приложение № 5    к Решению Колпнянского поселкового Совета народных депутатов  № 47 от "29" сентября 2023 г.  «О внесении изменений в Решение Колпнянского поселкового Совета народных депутатов от "21" декабря 2022 г. № 31 "О бюджете муниципального образования - поселок городского типа Колпна Колпнянского района Орловской области на 2023 год и плановый период 2024 и 2025 годов»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</si>
</sst>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9" fontId="7" fillId="0" borderId="1">
      <alignment horizontal="center" vertical="top" shrinkToFit="1"/>
      <protection/>
    </xf>
    <xf numFmtId="0" fontId="6" fillId="0" borderId="1">
      <alignment vertical="top" wrapTex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0" borderId="9" applyNumberFormat="0" applyFont="0" applyAlignment="0" applyProtection="0"/>
    <xf numFmtId="9" fontId="8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32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5" fillId="32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32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33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33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top" wrapText="1"/>
    </xf>
    <xf numFmtId="0" fontId="3" fillId="0" borderId="11" xfId="34" applyNumberFormat="1" applyFont="1" applyBorder="1" applyAlignment="1" applyProtection="1">
      <alignment horizontal="left" vertical="center" wrapText="1"/>
      <protection locked="0"/>
    </xf>
    <xf numFmtId="49" fontId="3" fillId="0" borderId="11" xfId="33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33" applyNumberFormat="1" applyFont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>
      <alignment vertical="center" wrapText="1"/>
    </xf>
    <xf numFmtId="49" fontId="3" fillId="33" borderId="11" xfId="33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1" xfId="33" applyNumberFormat="1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vertical="center" wrapText="1"/>
    </xf>
    <xf numFmtId="49" fontId="3" fillId="30" borderId="11" xfId="0" applyNumberFormat="1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vertical="top" wrapText="1"/>
    </xf>
    <xf numFmtId="0" fontId="3" fillId="30" borderId="0" xfId="0" applyFont="1" applyFill="1" applyAlignment="1">
      <alignment vertical="top" wrapText="1"/>
    </xf>
    <xf numFmtId="173" fontId="3" fillId="37" borderId="11" xfId="0" applyNumberFormat="1" applyFont="1" applyFill="1" applyBorder="1" applyAlignment="1">
      <alignment horizontal="center" vertical="center" wrapText="1"/>
    </xf>
    <xf numFmtId="172" fontId="4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72" fontId="3" fillId="35" borderId="11" xfId="0" applyNumberFormat="1" applyFont="1" applyFill="1" applyBorder="1" applyAlignment="1">
      <alignment horizontal="center" vertical="center" wrapText="1"/>
    </xf>
    <xf numFmtId="173" fontId="5" fillId="37" borderId="11" xfId="0" applyNumberFormat="1" applyFont="1" applyFill="1" applyBorder="1" applyAlignment="1">
      <alignment horizontal="center" vertical="center" wrapText="1"/>
    </xf>
    <xf numFmtId="172" fontId="3" fillId="30" borderId="11" xfId="0" applyNumberFormat="1" applyFont="1" applyFill="1" applyBorder="1" applyAlignment="1">
      <alignment horizontal="center" vertical="center" wrapText="1"/>
    </xf>
    <xf numFmtId="173" fontId="3" fillId="30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9" fillId="33" borderId="0" xfId="0" applyFont="1" applyFill="1" applyAlignment="1">
      <alignment vertical="top" wrapText="1"/>
    </xf>
    <xf numFmtId="49" fontId="5" fillId="30" borderId="11" xfId="0" applyNumberFormat="1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 vertical="top" wrapText="1"/>
    </xf>
    <xf numFmtId="0" fontId="4" fillId="30" borderId="11" xfId="0" applyFont="1" applyFill="1" applyBorder="1" applyAlignment="1">
      <alignment horizontal="center" vertical="center" wrapText="1"/>
    </xf>
    <xf numFmtId="0" fontId="4" fillId="30" borderId="0" xfId="0" applyFont="1" applyFill="1" applyAlignment="1">
      <alignment vertical="top" wrapText="1"/>
    </xf>
    <xf numFmtId="0" fontId="3" fillId="37" borderId="0" xfId="0" applyFont="1" applyFill="1" applyAlignment="1">
      <alignment vertical="top" wrapText="1"/>
    </xf>
    <xf numFmtId="172" fontId="3" fillId="37" borderId="11" xfId="0" applyNumberFormat="1" applyFont="1" applyFill="1" applyBorder="1" applyAlignment="1">
      <alignment horizontal="center" vertical="center" wrapText="1"/>
    </xf>
    <xf numFmtId="172" fontId="5" fillId="37" borderId="11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 vertical="top" wrapText="1"/>
    </xf>
    <xf numFmtId="0" fontId="3" fillId="38" borderId="0" xfId="0" applyFont="1" applyFill="1" applyAlignment="1">
      <alignment horizontal="center" vertical="center" wrapText="1"/>
    </xf>
    <xf numFmtId="0" fontId="3" fillId="38" borderId="0" xfId="0" applyFont="1" applyFill="1" applyAlignment="1">
      <alignment horizontal="right" vertical="center" wrapText="1"/>
    </xf>
    <xf numFmtId="0" fontId="3" fillId="38" borderId="11" xfId="0" applyFont="1" applyFill="1" applyBorder="1" applyAlignment="1">
      <alignment horizontal="center" vertical="center" wrapText="1"/>
    </xf>
    <xf numFmtId="172" fontId="4" fillId="38" borderId="11" xfId="0" applyNumberFormat="1" applyFont="1" applyFill="1" applyBorder="1" applyAlignment="1">
      <alignment horizontal="center" vertical="center" wrapText="1"/>
    </xf>
    <xf numFmtId="172" fontId="3" fillId="38" borderId="11" xfId="0" applyNumberFormat="1" applyFont="1" applyFill="1" applyBorder="1" applyAlignment="1">
      <alignment horizontal="center" vertical="center" wrapText="1"/>
    </xf>
    <xf numFmtId="172" fontId="5" fillId="38" borderId="11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 vertical="top" wrapText="1"/>
    </xf>
    <xf numFmtId="0" fontId="3" fillId="30" borderId="11" xfId="34" applyNumberFormat="1" applyFont="1" applyFill="1" applyBorder="1" applyAlignment="1" applyProtection="1">
      <alignment horizontal="left" vertical="center" wrapText="1"/>
      <protection locked="0"/>
    </xf>
    <xf numFmtId="49" fontId="3" fillId="30" borderId="11" xfId="33" applyNumberFormat="1" applyFont="1" applyFill="1" applyBorder="1" applyAlignment="1" applyProtection="1">
      <alignment horizontal="center" vertical="center" wrapText="1" shrinkToFit="1"/>
      <protection locked="0"/>
    </xf>
    <xf numFmtId="49" fontId="3" fillId="30" borderId="11" xfId="33" applyNumberFormat="1" applyFont="1" applyFill="1" applyBorder="1" applyAlignment="1" applyProtection="1">
      <alignment horizontal="center" vertical="center" shrinkToFit="1"/>
      <protection locked="0"/>
    </xf>
    <xf numFmtId="0" fontId="4" fillId="36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172" fontId="4" fillId="36" borderId="11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top" wrapText="1"/>
    </xf>
    <xf numFmtId="0" fontId="4" fillId="35" borderId="11" xfId="0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left" vertical="center" wrapText="1"/>
    </xf>
    <xf numFmtId="49" fontId="4" fillId="35" borderId="11" xfId="33" applyNumberFormat="1" applyFont="1" applyFill="1" applyBorder="1" applyAlignment="1" applyProtection="1">
      <alignment horizontal="center" vertical="center" wrapText="1" shrinkToFit="1"/>
      <protection locked="0"/>
    </xf>
    <xf numFmtId="0" fontId="4" fillId="35" borderId="11" xfId="34" applyNumberFormat="1" applyFont="1" applyFill="1" applyBorder="1" applyAlignment="1" applyProtection="1">
      <alignment horizontal="left" vertical="center" wrapText="1"/>
      <protection locked="0"/>
    </xf>
    <xf numFmtId="0" fontId="3" fillId="37" borderId="11" xfId="34" applyNumberFormat="1" applyFont="1" applyFill="1" applyBorder="1" applyAlignment="1" applyProtection="1">
      <alignment horizontal="left" vertical="center" wrapText="1"/>
      <protection locked="0"/>
    </xf>
    <xf numFmtId="49" fontId="3" fillId="37" borderId="11" xfId="33" applyNumberFormat="1" applyFont="1" applyFill="1" applyBorder="1" applyAlignment="1" applyProtection="1">
      <alignment horizontal="center" vertical="center" wrapText="1" shrinkToFit="1"/>
      <protection locked="0"/>
    </xf>
    <xf numFmtId="49" fontId="3" fillId="37" borderId="11" xfId="33" applyNumberFormat="1" applyFont="1" applyFill="1" applyBorder="1" applyAlignment="1" applyProtection="1">
      <alignment horizontal="center" vertical="center" shrinkToFit="1"/>
      <protection locked="0"/>
    </xf>
    <xf numFmtId="0" fontId="5" fillId="37" borderId="0" xfId="0" applyFont="1" applyFill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72" fontId="5" fillId="35" borderId="11" xfId="0" applyNumberFormat="1" applyFont="1" applyFill="1" applyBorder="1" applyAlignment="1">
      <alignment horizontal="center" vertical="center" wrapText="1"/>
    </xf>
    <xf numFmtId="172" fontId="3" fillId="36" borderId="11" xfId="0" applyNumberFormat="1" applyFont="1" applyFill="1" applyBorder="1" applyAlignment="1">
      <alignment horizontal="center" vertical="center" wrapText="1"/>
    </xf>
    <xf numFmtId="172" fontId="3" fillId="39" borderId="11" xfId="0" applyNumberFormat="1" applyFont="1" applyFill="1" applyBorder="1" applyAlignment="1">
      <alignment horizontal="center" vertical="center" wrapText="1"/>
    </xf>
    <xf numFmtId="172" fontId="3" fillId="4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172" fontId="5" fillId="39" borderId="11" xfId="0" applyNumberFormat="1" applyFont="1" applyFill="1" applyBorder="1" applyAlignment="1">
      <alignment horizontal="center" vertical="center" wrapText="1"/>
    </xf>
    <xf numFmtId="49" fontId="3" fillId="3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tabSelected="1" view="pageBreakPreview" zoomScaleSheetLayoutView="100" zoomScalePageLayoutView="0" workbookViewId="0" topLeftCell="A1">
      <selection activeCell="E2" sqref="E2:K2"/>
    </sheetView>
  </sheetViews>
  <sheetFormatPr defaultColWidth="9.33203125" defaultRowHeight="12.75"/>
  <cols>
    <col min="1" max="1" width="49.5" style="29" customWidth="1"/>
    <col min="2" max="2" width="5" style="29" customWidth="1"/>
    <col min="3" max="3" width="6.33203125" style="29" customWidth="1"/>
    <col min="4" max="4" width="5.83203125" style="29" customWidth="1"/>
    <col min="5" max="5" width="14.83203125" style="29" customWidth="1"/>
    <col min="6" max="6" width="4.66015625" style="29" customWidth="1"/>
    <col min="7" max="7" width="4" style="29" customWidth="1"/>
    <col min="8" max="8" width="12.16015625" style="77" hidden="1" customWidth="1"/>
    <col min="9" max="11" width="10.33203125" style="1" customWidth="1"/>
    <col min="12" max="16384" width="9.33203125" style="1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70"/>
    </row>
    <row r="2" spans="1:11" ht="105" customHeight="1">
      <c r="A2" s="11" t="s">
        <v>0</v>
      </c>
      <c r="B2" s="12"/>
      <c r="C2" s="12"/>
      <c r="D2" s="12"/>
      <c r="E2" s="105" t="s">
        <v>130</v>
      </c>
      <c r="F2" s="105"/>
      <c r="G2" s="105"/>
      <c r="H2" s="105"/>
      <c r="I2" s="105"/>
      <c r="J2" s="105"/>
      <c r="K2" s="105"/>
    </row>
    <row r="3" spans="1:8" ht="12.75">
      <c r="A3" s="13" t="s">
        <v>0</v>
      </c>
      <c r="B3" s="13" t="s">
        <v>0</v>
      </c>
      <c r="C3" s="13" t="s">
        <v>0</v>
      </c>
      <c r="D3" s="13" t="s">
        <v>0</v>
      </c>
      <c r="E3" s="13" t="s">
        <v>0</v>
      </c>
      <c r="F3" s="14"/>
      <c r="G3" s="13"/>
      <c r="H3" s="71" t="s">
        <v>0</v>
      </c>
    </row>
    <row r="4" spans="1:11" ht="27.75" customHeight="1">
      <c r="A4" s="105" t="s">
        <v>127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8" ht="12.75">
      <c r="A5" s="13" t="s">
        <v>0</v>
      </c>
      <c r="B5" s="13" t="s">
        <v>0</v>
      </c>
      <c r="C5" s="13" t="s">
        <v>0</v>
      </c>
      <c r="D5" s="13" t="s">
        <v>0</v>
      </c>
      <c r="E5" s="13" t="s">
        <v>0</v>
      </c>
      <c r="F5" s="13" t="s">
        <v>0</v>
      </c>
      <c r="G5" s="13" t="s">
        <v>0</v>
      </c>
      <c r="H5" s="71" t="s">
        <v>0</v>
      </c>
    </row>
    <row r="6" spans="1:8" ht="12.75">
      <c r="A6" s="13" t="s">
        <v>0</v>
      </c>
      <c r="B6" s="13" t="s">
        <v>0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72"/>
    </row>
    <row r="7" spans="1:11" ht="38.25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73" t="s">
        <v>106</v>
      </c>
      <c r="I7" s="40" t="s">
        <v>122</v>
      </c>
      <c r="J7" s="40" t="s">
        <v>124</v>
      </c>
      <c r="K7" s="40" t="s">
        <v>123</v>
      </c>
    </row>
    <row r="8" spans="1:11" s="84" customFormat="1" ht="12.75">
      <c r="A8" s="81" t="s">
        <v>8</v>
      </c>
      <c r="B8" s="82" t="s">
        <v>0</v>
      </c>
      <c r="C8" s="82" t="s">
        <v>0</v>
      </c>
      <c r="D8" s="82" t="s">
        <v>0</v>
      </c>
      <c r="E8" s="82" t="s">
        <v>0</v>
      </c>
      <c r="F8" s="82" t="s">
        <v>0</v>
      </c>
      <c r="G8" s="82" t="s">
        <v>0</v>
      </c>
      <c r="H8" s="83">
        <f>H13+H34</f>
        <v>22717</v>
      </c>
      <c r="I8" s="83">
        <f>I13+I34</f>
        <v>116336.29999999999</v>
      </c>
      <c r="J8" s="83">
        <f>K8-I8</f>
        <v>9662.000000000015</v>
      </c>
      <c r="K8" s="83">
        <f>K13+K34</f>
        <v>125998.3</v>
      </c>
    </row>
    <row r="9" spans="1:11" s="84" customFormat="1" ht="12.75">
      <c r="A9" s="81" t="s">
        <v>75</v>
      </c>
      <c r="B9" s="82">
        <v>1</v>
      </c>
      <c r="C9" s="82"/>
      <c r="D9" s="82"/>
      <c r="E9" s="82"/>
      <c r="F9" s="82"/>
      <c r="G9" s="82"/>
      <c r="H9" s="83">
        <f aca="true" t="shared" si="0" ref="H9:I11">H35</f>
        <v>5427.1</v>
      </c>
      <c r="I9" s="83">
        <f t="shared" si="0"/>
        <v>75357.5</v>
      </c>
      <c r="J9" s="83">
        <f aca="true" t="shared" si="1" ref="J9:J72">K9-I9</f>
        <v>0</v>
      </c>
      <c r="K9" s="83">
        <f>K35</f>
        <v>75357.5</v>
      </c>
    </row>
    <row r="10" spans="1:11" s="84" customFormat="1" ht="12.75">
      <c r="A10" s="85" t="s">
        <v>73</v>
      </c>
      <c r="B10" s="86" t="s">
        <v>74</v>
      </c>
      <c r="C10" s="82"/>
      <c r="D10" s="82"/>
      <c r="E10" s="82"/>
      <c r="F10" s="82"/>
      <c r="G10" s="82"/>
      <c r="H10" s="83">
        <f t="shared" si="0"/>
        <v>0</v>
      </c>
      <c r="I10" s="83">
        <f t="shared" si="0"/>
        <v>1070.1</v>
      </c>
      <c r="J10" s="83">
        <f t="shared" si="1"/>
        <v>0</v>
      </c>
      <c r="K10" s="83">
        <f>K36</f>
        <v>1070.1</v>
      </c>
    </row>
    <row r="11" spans="1:11" s="84" customFormat="1" ht="12.75">
      <c r="A11" s="85" t="s">
        <v>9</v>
      </c>
      <c r="B11" s="86" t="s">
        <v>10</v>
      </c>
      <c r="C11" s="82"/>
      <c r="D11" s="82"/>
      <c r="E11" s="82"/>
      <c r="F11" s="82"/>
      <c r="G11" s="82"/>
      <c r="H11" s="83">
        <f t="shared" si="0"/>
        <v>0</v>
      </c>
      <c r="I11" s="83">
        <f t="shared" si="0"/>
        <v>0</v>
      </c>
      <c r="J11" s="83">
        <f t="shared" si="1"/>
        <v>0</v>
      </c>
      <c r="K11" s="83">
        <f>K37</f>
        <v>0</v>
      </c>
    </row>
    <row r="12" spans="1:11" s="84" customFormat="1" ht="12.75">
      <c r="A12" s="87" t="s">
        <v>47</v>
      </c>
      <c r="B12" s="82">
        <v>4</v>
      </c>
      <c r="C12" s="82" t="s">
        <v>0</v>
      </c>
      <c r="D12" s="82" t="s">
        <v>0</v>
      </c>
      <c r="E12" s="82" t="s">
        <v>0</v>
      </c>
      <c r="F12" s="82" t="s">
        <v>0</v>
      </c>
      <c r="G12" s="82" t="s">
        <v>0</v>
      </c>
      <c r="H12" s="83">
        <f>H14+H38</f>
        <v>17289.9</v>
      </c>
      <c r="I12" s="83">
        <f>I14+I38</f>
        <v>39908.7</v>
      </c>
      <c r="J12" s="83">
        <f t="shared" si="1"/>
        <v>9662</v>
      </c>
      <c r="K12" s="83">
        <f>K14+K38</f>
        <v>49570.7</v>
      </c>
    </row>
    <row r="13" spans="1:11" s="84" customFormat="1" ht="17.25" customHeight="1">
      <c r="A13" s="88" t="s">
        <v>67</v>
      </c>
      <c r="B13" s="89" t="s">
        <v>65</v>
      </c>
      <c r="C13" s="44"/>
      <c r="D13" s="86"/>
      <c r="E13" s="44"/>
      <c r="F13" s="44"/>
      <c r="G13" s="44"/>
      <c r="H13" s="53">
        <f>H15</f>
        <v>1176</v>
      </c>
      <c r="I13" s="53">
        <f>I15</f>
        <v>1252</v>
      </c>
      <c r="J13" s="83">
        <f t="shared" si="1"/>
        <v>0</v>
      </c>
      <c r="K13" s="53">
        <f>K15</f>
        <v>1252</v>
      </c>
    </row>
    <row r="14" spans="1:11" s="84" customFormat="1" ht="13.5">
      <c r="A14" s="85" t="s">
        <v>47</v>
      </c>
      <c r="B14" s="86" t="s">
        <v>48</v>
      </c>
      <c r="C14" s="44"/>
      <c r="D14" s="86"/>
      <c r="E14" s="44"/>
      <c r="F14" s="44"/>
      <c r="G14" s="44"/>
      <c r="H14" s="53">
        <f>H21+H24+H33+H27</f>
        <v>1176</v>
      </c>
      <c r="I14" s="53">
        <f>I21+I24+I33+I27</f>
        <v>1252</v>
      </c>
      <c r="J14" s="83">
        <f t="shared" si="1"/>
        <v>0</v>
      </c>
      <c r="K14" s="53">
        <f>K21+K24+K33+K27</f>
        <v>1252</v>
      </c>
    </row>
    <row r="15" spans="1:11" s="84" customFormat="1" ht="13.5" hidden="1">
      <c r="A15" s="87" t="s">
        <v>11</v>
      </c>
      <c r="B15" s="86" t="s">
        <v>65</v>
      </c>
      <c r="C15" s="82" t="s">
        <v>12</v>
      </c>
      <c r="D15" s="86"/>
      <c r="E15" s="44"/>
      <c r="F15" s="44"/>
      <c r="G15" s="44"/>
      <c r="H15" s="53">
        <f>H16+H28</f>
        <v>1176</v>
      </c>
      <c r="I15" s="53">
        <f>I16+I28</f>
        <v>1252</v>
      </c>
      <c r="J15" s="83">
        <f t="shared" si="1"/>
        <v>0</v>
      </c>
      <c r="K15" s="53">
        <f>K16+K28</f>
        <v>1252</v>
      </c>
    </row>
    <row r="16" spans="1:11" s="84" customFormat="1" ht="51" hidden="1">
      <c r="A16" s="90" t="s">
        <v>63</v>
      </c>
      <c r="B16" s="89" t="s">
        <v>65</v>
      </c>
      <c r="C16" s="43" t="s">
        <v>12</v>
      </c>
      <c r="D16" s="89" t="s">
        <v>66</v>
      </c>
      <c r="E16" s="44"/>
      <c r="F16" s="44"/>
      <c r="G16" s="44"/>
      <c r="H16" s="53">
        <f aca="true" t="shared" si="2" ref="H16:K17">H17</f>
        <v>1170</v>
      </c>
      <c r="I16" s="53">
        <f t="shared" si="2"/>
        <v>1246</v>
      </c>
      <c r="J16" s="83">
        <f t="shared" si="1"/>
        <v>0</v>
      </c>
      <c r="K16" s="53">
        <f t="shared" si="2"/>
        <v>1246</v>
      </c>
    </row>
    <row r="17" spans="1:11" s="67" customFormat="1" ht="25.5" hidden="1">
      <c r="A17" s="91" t="s">
        <v>49</v>
      </c>
      <c r="B17" s="92" t="s">
        <v>65</v>
      </c>
      <c r="C17" s="46" t="s">
        <v>12</v>
      </c>
      <c r="D17" s="92" t="s">
        <v>66</v>
      </c>
      <c r="E17" s="93" t="s">
        <v>84</v>
      </c>
      <c r="F17" s="59"/>
      <c r="G17" s="59"/>
      <c r="H17" s="68">
        <f t="shared" si="2"/>
        <v>1170</v>
      </c>
      <c r="I17" s="68">
        <f t="shared" si="2"/>
        <v>1246</v>
      </c>
      <c r="J17" s="100">
        <f t="shared" si="1"/>
        <v>0</v>
      </c>
      <c r="K17" s="68">
        <f t="shared" si="2"/>
        <v>1246</v>
      </c>
    </row>
    <row r="18" spans="1:11" s="51" customFormat="1" ht="51" hidden="1">
      <c r="A18" s="78" t="s">
        <v>64</v>
      </c>
      <c r="B18" s="79" t="s">
        <v>65</v>
      </c>
      <c r="C18" s="49" t="s">
        <v>12</v>
      </c>
      <c r="D18" s="79" t="s">
        <v>66</v>
      </c>
      <c r="E18" s="80" t="s">
        <v>101</v>
      </c>
      <c r="F18" s="63"/>
      <c r="G18" s="63"/>
      <c r="H18" s="57">
        <f>H19+H22+H25</f>
        <v>1170</v>
      </c>
      <c r="I18" s="57">
        <f>I19+I22+I25</f>
        <v>1246</v>
      </c>
      <c r="J18" s="101">
        <f t="shared" si="1"/>
        <v>0</v>
      </c>
      <c r="K18" s="57">
        <f>K19+K22+K25</f>
        <v>1246</v>
      </c>
    </row>
    <row r="19" spans="1:11" ht="63.75" hidden="1">
      <c r="A19" s="30" t="s">
        <v>40</v>
      </c>
      <c r="B19" s="31" t="s">
        <v>65</v>
      </c>
      <c r="C19" s="15" t="s">
        <v>12</v>
      </c>
      <c r="D19" s="31" t="s">
        <v>66</v>
      </c>
      <c r="E19" s="32" t="s">
        <v>102</v>
      </c>
      <c r="F19" s="15">
        <v>100</v>
      </c>
      <c r="G19" s="22"/>
      <c r="H19" s="75">
        <f>H20</f>
        <v>765</v>
      </c>
      <c r="I19" s="68">
        <f aca="true" t="shared" si="3" ref="I19:K20">I20</f>
        <v>830</v>
      </c>
      <c r="J19" s="100">
        <f t="shared" si="1"/>
        <v>0</v>
      </c>
      <c r="K19" s="68">
        <f t="shared" si="3"/>
        <v>830</v>
      </c>
    </row>
    <row r="20" spans="1:11" ht="25.5" hidden="1">
      <c r="A20" s="30" t="s">
        <v>41</v>
      </c>
      <c r="B20" s="31" t="s">
        <v>65</v>
      </c>
      <c r="C20" s="22" t="s">
        <v>12</v>
      </c>
      <c r="D20" s="31" t="s">
        <v>66</v>
      </c>
      <c r="E20" s="32" t="s">
        <v>102</v>
      </c>
      <c r="F20" s="15">
        <v>120</v>
      </c>
      <c r="G20" s="22"/>
      <c r="H20" s="75">
        <f>H21</f>
        <v>765</v>
      </c>
      <c r="I20" s="68">
        <f t="shared" si="3"/>
        <v>830</v>
      </c>
      <c r="J20" s="100">
        <f t="shared" si="1"/>
        <v>0</v>
      </c>
      <c r="K20" s="68">
        <f t="shared" si="3"/>
        <v>830</v>
      </c>
    </row>
    <row r="21" spans="1:11" s="3" customFormat="1" ht="16.5" customHeight="1" hidden="1">
      <c r="A21" s="23" t="s">
        <v>47</v>
      </c>
      <c r="B21" s="24" t="s">
        <v>65</v>
      </c>
      <c r="C21" s="22" t="s">
        <v>12</v>
      </c>
      <c r="D21" s="27" t="s">
        <v>66</v>
      </c>
      <c r="E21" s="28" t="s">
        <v>102</v>
      </c>
      <c r="F21" s="22">
        <v>120</v>
      </c>
      <c r="G21" s="22">
        <v>4</v>
      </c>
      <c r="H21" s="76">
        <v>765</v>
      </c>
      <c r="I21" s="69">
        <v>830</v>
      </c>
      <c r="J21" s="100">
        <f t="shared" si="1"/>
        <v>0</v>
      </c>
      <c r="K21" s="69">
        <v>830</v>
      </c>
    </row>
    <row r="22" spans="1:11" s="3" customFormat="1" ht="25.5" hidden="1">
      <c r="A22" s="25" t="s">
        <v>45</v>
      </c>
      <c r="B22" s="31" t="s">
        <v>65</v>
      </c>
      <c r="C22" s="15" t="s">
        <v>12</v>
      </c>
      <c r="D22" s="31" t="s">
        <v>66</v>
      </c>
      <c r="E22" s="32" t="s">
        <v>102</v>
      </c>
      <c r="F22" s="15">
        <v>200</v>
      </c>
      <c r="G22" s="15"/>
      <c r="H22" s="75">
        <f>H23</f>
        <v>400</v>
      </c>
      <c r="I22" s="46">
        <v>410</v>
      </c>
      <c r="J22" s="100">
        <f t="shared" si="1"/>
        <v>0</v>
      </c>
      <c r="K22" s="46">
        <v>410</v>
      </c>
    </row>
    <row r="23" spans="1:11" s="3" customFormat="1" ht="38.25" hidden="1">
      <c r="A23" s="25" t="s">
        <v>42</v>
      </c>
      <c r="B23" s="31" t="s">
        <v>65</v>
      </c>
      <c r="C23" s="22" t="s">
        <v>12</v>
      </c>
      <c r="D23" s="31" t="s">
        <v>66</v>
      </c>
      <c r="E23" s="32" t="s">
        <v>102</v>
      </c>
      <c r="F23" s="15">
        <v>240</v>
      </c>
      <c r="G23" s="15"/>
      <c r="H23" s="75">
        <f>H24</f>
        <v>400</v>
      </c>
      <c r="I23" s="46">
        <v>410</v>
      </c>
      <c r="J23" s="100">
        <f t="shared" si="1"/>
        <v>0</v>
      </c>
      <c r="K23" s="46">
        <v>410</v>
      </c>
    </row>
    <row r="24" spans="1:11" s="3" customFormat="1" ht="15" customHeight="1" hidden="1">
      <c r="A24" s="23" t="s">
        <v>47</v>
      </c>
      <c r="B24" s="24" t="s">
        <v>65</v>
      </c>
      <c r="C24" s="22" t="s">
        <v>12</v>
      </c>
      <c r="D24" s="27" t="s">
        <v>66</v>
      </c>
      <c r="E24" s="28" t="s">
        <v>102</v>
      </c>
      <c r="F24" s="22">
        <v>240</v>
      </c>
      <c r="G24" s="22">
        <v>4</v>
      </c>
      <c r="H24" s="76">
        <v>400</v>
      </c>
      <c r="I24" s="59">
        <v>410</v>
      </c>
      <c r="J24" s="100">
        <f t="shared" si="1"/>
        <v>0</v>
      </c>
      <c r="K24" s="59">
        <v>410</v>
      </c>
    </row>
    <row r="25" spans="1:11" s="3" customFormat="1" ht="12.75" hidden="1">
      <c r="A25" s="25" t="s">
        <v>15</v>
      </c>
      <c r="B25" s="31" t="s">
        <v>65</v>
      </c>
      <c r="C25" s="15" t="s">
        <v>12</v>
      </c>
      <c r="D25" s="31" t="s">
        <v>66</v>
      </c>
      <c r="E25" s="32" t="s">
        <v>102</v>
      </c>
      <c r="F25" s="15">
        <v>800</v>
      </c>
      <c r="G25" s="15"/>
      <c r="H25" s="75">
        <f>H26</f>
        <v>5</v>
      </c>
      <c r="I25" s="46">
        <v>6</v>
      </c>
      <c r="J25" s="100">
        <f t="shared" si="1"/>
        <v>0</v>
      </c>
      <c r="K25" s="46">
        <v>6</v>
      </c>
    </row>
    <row r="26" spans="1:11" s="3" customFormat="1" ht="12.75" hidden="1">
      <c r="A26" s="25" t="s">
        <v>17</v>
      </c>
      <c r="B26" s="31" t="s">
        <v>65</v>
      </c>
      <c r="C26" s="22" t="s">
        <v>12</v>
      </c>
      <c r="D26" s="31" t="s">
        <v>66</v>
      </c>
      <c r="E26" s="32" t="s">
        <v>102</v>
      </c>
      <c r="F26" s="15">
        <v>850</v>
      </c>
      <c r="G26" s="15"/>
      <c r="H26" s="75">
        <f>H27</f>
        <v>5</v>
      </c>
      <c r="I26" s="46">
        <v>6</v>
      </c>
      <c r="J26" s="100">
        <f t="shared" si="1"/>
        <v>0</v>
      </c>
      <c r="K26" s="46">
        <v>6</v>
      </c>
    </row>
    <row r="27" spans="1:11" s="3" customFormat="1" ht="15.75" customHeight="1" hidden="1">
      <c r="A27" s="23" t="s">
        <v>47</v>
      </c>
      <c r="B27" s="24" t="s">
        <v>65</v>
      </c>
      <c r="C27" s="22" t="s">
        <v>12</v>
      </c>
      <c r="D27" s="27" t="s">
        <v>66</v>
      </c>
      <c r="E27" s="28" t="s">
        <v>102</v>
      </c>
      <c r="F27" s="22">
        <v>850</v>
      </c>
      <c r="G27" s="22">
        <v>4</v>
      </c>
      <c r="H27" s="76">
        <v>5</v>
      </c>
      <c r="I27" s="59">
        <v>6</v>
      </c>
      <c r="J27" s="100">
        <f t="shared" si="1"/>
        <v>0</v>
      </c>
      <c r="K27" s="59">
        <v>6</v>
      </c>
    </row>
    <row r="28" spans="1:11" s="4" customFormat="1" ht="12.75" hidden="1">
      <c r="A28" s="33" t="s">
        <v>22</v>
      </c>
      <c r="B28" s="34" t="s">
        <v>65</v>
      </c>
      <c r="C28" s="36" t="s">
        <v>12</v>
      </c>
      <c r="D28" s="34" t="s">
        <v>23</v>
      </c>
      <c r="E28" s="35"/>
      <c r="F28" s="36"/>
      <c r="G28" s="36"/>
      <c r="H28" s="75">
        <f aca="true" t="shared" si="4" ref="H28:K32">H29</f>
        <v>6</v>
      </c>
      <c r="I28" s="55">
        <f t="shared" si="4"/>
        <v>6</v>
      </c>
      <c r="J28" s="99">
        <f t="shared" si="1"/>
        <v>0</v>
      </c>
      <c r="K28" s="55">
        <f t="shared" si="4"/>
        <v>6</v>
      </c>
    </row>
    <row r="29" spans="1:11" s="3" customFormat="1" ht="26.25" customHeight="1" hidden="1">
      <c r="A29" s="25" t="s">
        <v>49</v>
      </c>
      <c r="B29" s="31" t="s">
        <v>65</v>
      </c>
      <c r="C29" s="22" t="s">
        <v>12</v>
      </c>
      <c r="D29" s="31" t="s">
        <v>23</v>
      </c>
      <c r="E29" s="32" t="s">
        <v>84</v>
      </c>
      <c r="F29" s="15"/>
      <c r="G29" s="15"/>
      <c r="H29" s="75">
        <f t="shared" si="4"/>
        <v>6</v>
      </c>
      <c r="I29" s="68">
        <f t="shared" si="4"/>
        <v>6</v>
      </c>
      <c r="J29" s="100">
        <f t="shared" si="1"/>
        <v>0</v>
      </c>
      <c r="K29" s="68">
        <f t="shared" si="4"/>
        <v>6</v>
      </c>
    </row>
    <row r="30" spans="1:11" s="3" customFormat="1" ht="38.25" hidden="1">
      <c r="A30" s="25" t="s">
        <v>53</v>
      </c>
      <c r="B30" s="31" t="s">
        <v>65</v>
      </c>
      <c r="C30" s="22" t="s">
        <v>12</v>
      </c>
      <c r="D30" s="31" t="s">
        <v>23</v>
      </c>
      <c r="E30" s="32" t="s">
        <v>86</v>
      </c>
      <c r="F30" s="15"/>
      <c r="G30" s="15"/>
      <c r="H30" s="75">
        <f t="shared" si="4"/>
        <v>6</v>
      </c>
      <c r="I30" s="68">
        <f t="shared" si="4"/>
        <v>6</v>
      </c>
      <c r="J30" s="100">
        <f t="shared" si="1"/>
        <v>0</v>
      </c>
      <c r="K30" s="68">
        <f t="shared" si="4"/>
        <v>6</v>
      </c>
    </row>
    <row r="31" spans="1:11" s="3" customFormat="1" ht="12.75" hidden="1">
      <c r="A31" s="25" t="s">
        <v>15</v>
      </c>
      <c r="B31" s="31" t="s">
        <v>65</v>
      </c>
      <c r="C31" s="22" t="s">
        <v>12</v>
      </c>
      <c r="D31" s="31" t="s">
        <v>23</v>
      </c>
      <c r="E31" s="32" t="s">
        <v>86</v>
      </c>
      <c r="F31" s="15">
        <v>800</v>
      </c>
      <c r="G31" s="15"/>
      <c r="H31" s="75">
        <f t="shared" si="4"/>
        <v>6</v>
      </c>
      <c r="I31" s="68">
        <f t="shared" si="4"/>
        <v>6</v>
      </c>
      <c r="J31" s="100">
        <f t="shared" si="1"/>
        <v>0</v>
      </c>
      <c r="K31" s="68">
        <f t="shared" si="4"/>
        <v>6</v>
      </c>
    </row>
    <row r="32" spans="1:11" s="3" customFormat="1" ht="12.75" hidden="1">
      <c r="A32" s="25" t="s">
        <v>17</v>
      </c>
      <c r="B32" s="31" t="s">
        <v>65</v>
      </c>
      <c r="C32" s="22" t="s">
        <v>12</v>
      </c>
      <c r="D32" s="31" t="s">
        <v>23</v>
      </c>
      <c r="E32" s="32" t="s">
        <v>86</v>
      </c>
      <c r="F32" s="15">
        <v>850</v>
      </c>
      <c r="G32" s="15"/>
      <c r="H32" s="75">
        <f t="shared" si="4"/>
        <v>6</v>
      </c>
      <c r="I32" s="68">
        <f t="shared" si="4"/>
        <v>6</v>
      </c>
      <c r="J32" s="100">
        <f t="shared" si="1"/>
        <v>0</v>
      </c>
      <c r="K32" s="68">
        <f t="shared" si="4"/>
        <v>6</v>
      </c>
    </row>
    <row r="33" spans="1:11" s="3" customFormat="1" ht="17.25" customHeight="1" hidden="1">
      <c r="A33" s="23" t="s">
        <v>47</v>
      </c>
      <c r="B33" s="24" t="s">
        <v>65</v>
      </c>
      <c r="C33" s="22" t="s">
        <v>12</v>
      </c>
      <c r="D33" s="27" t="s">
        <v>23</v>
      </c>
      <c r="E33" s="28" t="s">
        <v>86</v>
      </c>
      <c r="F33" s="22">
        <v>850</v>
      </c>
      <c r="G33" s="22">
        <v>4</v>
      </c>
      <c r="H33" s="76">
        <v>6</v>
      </c>
      <c r="I33" s="69">
        <v>6</v>
      </c>
      <c r="J33" s="100">
        <f t="shared" si="1"/>
        <v>0</v>
      </c>
      <c r="K33" s="69">
        <v>6</v>
      </c>
    </row>
    <row r="34" spans="1:11" ht="18.75" customHeight="1">
      <c r="A34" s="17" t="s">
        <v>68</v>
      </c>
      <c r="B34" s="18" t="s">
        <v>69</v>
      </c>
      <c r="C34" s="21"/>
      <c r="D34" s="18"/>
      <c r="E34" s="43"/>
      <c r="F34" s="43"/>
      <c r="G34" s="43"/>
      <c r="H34" s="74">
        <f>H39+H58+H80+H139+H146</f>
        <v>21541</v>
      </c>
      <c r="I34" s="53">
        <f>I39+I58+I80+I139+I146</f>
        <v>115084.29999999999</v>
      </c>
      <c r="J34" s="83">
        <f t="shared" si="1"/>
        <v>9662.000000000015</v>
      </c>
      <c r="K34" s="53">
        <f>K39+K58+K80+K139+K146</f>
        <v>124746.3</v>
      </c>
    </row>
    <row r="35" spans="1:11" ht="12.75">
      <c r="A35" s="17" t="s">
        <v>75</v>
      </c>
      <c r="B35" s="18" t="s">
        <v>76</v>
      </c>
      <c r="C35" s="21"/>
      <c r="D35" s="18"/>
      <c r="E35" s="43"/>
      <c r="F35" s="43"/>
      <c r="G35" s="43"/>
      <c r="H35" s="74">
        <f>H70+H109</f>
        <v>5427.1</v>
      </c>
      <c r="I35" s="53">
        <f>I70+I109+I137</f>
        <v>75357.5</v>
      </c>
      <c r="J35" s="83">
        <f t="shared" si="1"/>
        <v>0</v>
      </c>
      <c r="K35" s="53">
        <f>K70+K109+K137</f>
        <v>75357.5</v>
      </c>
    </row>
    <row r="36" spans="1:11" ht="12.75">
      <c r="A36" s="17" t="s">
        <v>73</v>
      </c>
      <c r="B36" s="18" t="s">
        <v>74</v>
      </c>
      <c r="C36" s="21"/>
      <c r="D36" s="18"/>
      <c r="E36" s="43"/>
      <c r="F36" s="43"/>
      <c r="G36" s="43"/>
      <c r="H36" s="74">
        <v>0</v>
      </c>
      <c r="I36" s="53">
        <f>I110+I95</f>
        <v>1070.1</v>
      </c>
      <c r="J36" s="83">
        <f t="shared" si="1"/>
        <v>0</v>
      </c>
      <c r="K36" s="53">
        <f>K110+K95</f>
        <v>1070.1</v>
      </c>
    </row>
    <row r="37" spans="1:11" ht="12.75">
      <c r="A37" s="17" t="s">
        <v>9</v>
      </c>
      <c r="B37" s="18" t="s">
        <v>10</v>
      </c>
      <c r="C37" s="21"/>
      <c r="D37" s="18"/>
      <c r="E37" s="43"/>
      <c r="F37" s="43"/>
      <c r="G37" s="43"/>
      <c r="H37" s="74">
        <v>0</v>
      </c>
      <c r="I37" s="53">
        <v>0</v>
      </c>
      <c r="J37" s="83">
        <f t="shared" si="1"/>
        <v>0</v>
      </c>
      <c r="K37" s="53">
        <v>0</v>
      </c>
    </row>
    <row r="38" spans="1:11" ht="13.5">
      <c r="A38" s="17" t="s">
        <v>47</v>
      </c>
      <c r="B38" s="18" t="s">
        <v>48</v>
      </c>
      <c r="C38" s="20"/>
      <c r="D38" s="18"/>
      <c r="E38" s="44"/>
      <c r="F38" s="44"/>
      <c r="G38" s="44"/>
      <c r="H38" s="74">
        <f>H45+H51+H54+H57+H64+H74+H79+H85+H111+H117+H125+H130+H145+H152</f>
        <v>16113.9</v>
      </c>
      <c r="I38" s="53">
        <f>I45+I51+I54+I57+I64+I74+I79+I85+I111+I117+I125+I130+I145+I152+I89+I138+I103+I99+I120</f>
        <v>38656.7</v>
      </c>
      <c r="J38" s="83">
        <f t="shared" si="1"/>
        <v>9662</v>
      </c>
      <c r="K38" s="53">
        <f>K45+K51+K54+K57+K64+K74+K79+K85+K111+K117+K125+K130+K145+K152+K89+K138+K103+K99+K120</f>
        <v>48318.7</v>
      </c>
    </row>
    <row r="39" spans="1:11" ht="13.5">
      <c r="A39" s="19" t="s">
        <v>11</v>
      </c>
      <c r="B39" s="18" t="s">
        <v>69</v>
      </c>
      <c r="C39" s="16" t="s">
        <v>12</v>
      </c>
      <c r="D39" s="18"/>
      <c r="E39" s="44"/>
      <c r="F39" s="44"/>
      <c r="G39" s="44"/>
      <c r="H39" s="74">
        <f>H40+H46</f>
        <v>1330</v>
      </c>
      <c r="I39" s="53">
        <f>I40+I46</f>
        <v>2015.5</v>
      </c>
      <c r="J39" s="83">
        <f t="shared" si="1"/>
        <v>391.1999999999998</v>
      </c>
      <c r="K39" s="53">
        <f>K40+K46</f>
        <v>2406.7</v>
      </c>
    </row>
    <row r="40" spans="1:11" ht="12.75" hidden="1">
      <c r="A40" s="37" t="s">
        <v>18</v>
      </c>
      <c r="B40" s="38" t="s">
        <v>69</v>
      </c>
      <c r="C40" s="39" t="s">
        <v>12</v>
      </c>
      <c r="D40" s="39" t="s">
        <v>19</v>
      </c>
      <c r="E40" s="45" t="s">
        <v>0</v>
      </c>
      <c r="F40" s="45" t="s">
        <v>0</v>
      </c>
      <c r="G40" s="45" t="s">
        <v>0</v>
      </c>
      <c r="H40" s="75">
        <v>30</v>
      </c>
      <c r="I40" s="55">
        <v>30</v>
      </c>
      <c r="J40" s="99">
        <f t="shared" si="1"/>
        <v>0</v>
      </c>
      <c r="K40" s="55">
        <v>30</v>
      </c>
    </row>
    <row r="41" spans="1:11" ht="13.5" customHeight="1" hidden="1">
      <c r="A41" s="25" t="s">
        <v>49</v>
      </c>
      <c r="B41" s="26" t="s">
        <v>69</v>
      </c>
      <c r="C41" s="15" t="s">
        <v>12</v>
      </c>
      <c r="D41" s="15" t="s">
        <v>19</v>
      </c>
      <c r="E41" s="15" t="s">
        <v>84</v>
      </c>
      <c r="F41" s="15" t="s">
        <v>0</v>
      </c>
      <c r="G41" s="15" t="s">
        <v>0</v>
      </c>
      <c r="H41" s="75">
        <v>30</v>
      </c>
      <c r="I41" s="68">
        <v>30</v>
      </c>
      <c r="J41" s="100">
        <f t="shared" si="1"/>
        <v>0</v>
      </c>
      <c r="K41" s="68">
        <v>30</v>
      </c>
    </row>
    <row r="42" spans="1:11" ht="29.25" customHeight="1" hidden="1">
      <c r="A42" s="40" t="s">
        <v>52</v>
      </c>
      <c r="B42" s="26" t="s">
        <v>69</v>
      </c>
      <c r="C42" s="15" t="s">
        <v>12</v>
      </c>
      <c r="D42" s="15" t="s">
        <v>19</v>
      </c>
      <c r="E42" s="15" t="s">
        <v>85</v>
      </c>
      <c r="F42" s="15" t="s">
        <v>0</v>
      </c>
      <c r="G42" s="15" t="s">
        <v>0</v>
      </c>
      <c r="H42" s="75">
        <v>30</v>
      </c>
      <c r="I42" s="68">
        <v>30</v>
      </c>
      <c r="J42" s="100">
        <f t="shared" si="1"/>
        <v>0</v>
      </c>
      <c r="K42" s="68">
        <v>30</v>
      </c>
    </row>
    <row r="43" spans="1:11" ht="12.75" hidden="1">
      <c r="A43" s="25" t="s">
        <v>15</v>
      </c>
      <c r="B43" s="26" t="s">
        <v>69</v>
      </c>
      <c r="C43" s="15" t="s">
        <v>12</v>
      </c>
      <c r="D43" s="15" t="s">
        <v>19</v>
      </c>
      <c r="E43" s="15" t="s">
        <v>85</v>
      </c>
      <c r="F43" s="15" t="s">
        <v>16</v>
      </c>
      <c r="G43" s="15" t="s">
        <v>0</v>
      </c>
      <c r="H43" s="75">
        <v>30</v>
      </c>
      <c r="I43" s="68">
        <v>30</v>
      </c>
      <c r="J43" s="100">
        <f t="shared" si="1"/>
        <v>0</v>
      </c>
      <c r="K43" s="68">
        <v>30</v>
      </c>
    </row>
    <row r="44" spans="1:11" ht="12.75" hidden="1">
      <c r="A44" s="25" t="s">
        <v>20</v>
      </c>
      <c r="B44" s="26" t="s">
        <v>69</v>
      </c>
      <c r="C44" s="15" t="s">
        <v>12</v>
      </c>
      <c r="D44" s="15" t="s">
        <v>19</v>
      </c>
      <c r="E44" s="15" t="s">
        <v>85</v>
      </c>
      <c r="F44" s="15" t="s">
        <v>21</v>
      </c>
      <c r="G44" s="15" t="s">
        <v>0</v>
      </c>
      <c r="H44" s="75">
        <v>30</v>
      </c>
      <c r="I44" s="68">
        <v>30</v>
      </c>
      <c r="J44" s="100">
        <f t="shared" si="1"/>
        <v>0</v>
      </c>
      <c r="K44" s="68">
        <v>30</v>
      </c>
    </row>
    <row r="45" spans="1:11" s="3" customFormat="1" ht="18.75" customHeight="1" hidden="1">
      <c r="A45" s="23" t="s">
        <v>50</v>
      </c>
      <c r="B45" s="24" t="s">
        <v>69</v>
      </c>
      <c r="C45" s="22" t="s">
        <v>12</v>
      </c>
      <c r="D45" s="22" t="s">
        <v>19</v>
      </c>
      <c r="E45" s="22" t="s">
        <v>85</v>
      </c>
      <c r="F45" s="22" t="s">
        <v>21</v>
      </c>
      <c r="G45" s="22">
        <v>4</v>
      </c>
      <c r="H45" s="76">
        <v>30</v>
      </c>
      <c r="I45" s="69">
        <v>30</v>
      </c>
      <c r="J45" s="100">
        <f t="shared" si="1"/>
        <v>0</v>
      </c>
      <c r="K45" s="69">
        <v>30</v>
      </c>
    </row>
    <row r="46" spans="1:11" ht="12.75">
      <c r="A46" s="37" t="s">
        <v>22</v>
      </c>
      <c r="B46" s="38" t="s">
        <v>69</v>
      </c>
      <c r="C46" s="39" t="s">
        <v>12</v>
      </c>
      <c r="D46" s="39" t="s">
        <v>23</v>
      </c>
      <c r="E46" s="39" t="s">
        <v>0</v>
      </c>
      <c r="F46" s="39" t="s">
        <v>0</v>
      </c>
      <c r="G46" s="39"/>
      <c r="H46" s="75">
        <f aca="true" t="shared" si="5" ref="H46:K47">H47</f>
        <v>1300</v>
      </c>
      <c r="I46" s="55">
        <f t="shared" si="5"/>
        <v>1985.5</v>
      </c>
      <c r="J46" s="99">
        <f t="shared" si="1"/>
        <v>391.1999999999998</v>
      </c>
      <c r="K46" s="55">
        <f t="shared" si="5"/>
        <v>2376.7</v>
      </c>
    </row>
    <row r="47" spans="1:11" s="3" customFormat="1" ht="13.5" customHeight="1">
      <c r="A47" s="25" t="s">
        <v>49</v>
      </c>
      <c r="B47" s="26" t="s">
        <v>69</v>
      </c>
      <c r="C47" s="15" t="s">
        <v>12</v>
      </c>
      <c r="D47" s="15" t="s">
        <v>23</v>
      </c>
      <c r="E47" s="15" t="s">
        <v>84</v>
      </c>
      <c r="F47" s="15" t="s">
        <v>0</v>
      </c>
      <c r="G47" s="15" t="s">
        <v>0</v>
      </c>
      <c r="H47" s="75">
        <f t="shared" si="5"/>
        <v>1300</v>
      </c>
      <c r="I47" s="68">
        <f t="shared" si="5"/>
        <v>1985.5</v>
      </c>
      <c r="J47" s="100">
        <f t="shared" si="1"/>
        <v>391.1999999999998</v>
      </c>
      <c r="K47" s="68">
        <f t="shared" si="5"/>
        <v>2376.7</v>
      </c>
    </row>
    <row r="48" spans="1:11" s="51" customFormat="1" ht="38.25">
      <c r="A48" s="50" t="s">
        <v>53</v>
      </c>
      <c r="B48" s="48" t="s">
        <v>69</v>
      </c>
      <c r="C48" s="49" t="s">
        <v>12</v>
      </c>
      <c r="D48" s="49" t="s">
        <v>23</v>
      </c>
      <c r="E48" s="49" t="s">
        <v>86</v>
      </c>
      <c r="F48" s="49" t="s">
        <v>0</v>
      </c>
      <c r="G48" s="49" t="s">
        <v>0</v>
      </c>
      <c r="H48" s="75">
        <f>H49+H52+H55</f>
        <v>1300</v>
      </c>
      <c r="I48" s="57">
        <f>I49+I52+I55</f>
        <v>1985.5</v>
      </c>
      <c r="J48" s="101">
        <f t="shared" si="1"/>
        <v>391.1999999999998</v>
      </c>
      <c r="K48" s="57">
        <f>K49+K52+K55</f>
        <v>2376.7</v>
      </c>
    </row>
    <row r="49" spans="1:11" ht="25.5">
      <c r="A49" s="25" t="s">
        <v>51</v>
      </c>
      <c r="B49" s="26" t="s">
        <v>69</v>
      </c>
      <c r="C49" s="15" t="s">
        <v>12</v>
      </c>
      <c r="D49" s="15" t="s">
        <v>23</v>
      </c>
      <c r="E49" s="15" t="s">
        <v>86</v>
      </c>
      <c r="F49" s="15" t="s">
        <v>13</v>
      </c>
      <c r="G49" s="15" t="s">
        <v>0</v>
      </c>
      <c r="H49" s="75">
        <f aca="true" t="shared" si="6" ref="H49:K50">H50</f>
        <v>1200</v>
      </c>
      <c r="I49" s="68">
        <f t="shared" si="6"/>
        <v>1885.5</v>
      </c>
      <c r="J49" s="100">
        <f t="shared" si="1"/>
        <v>391.1999999999998</v>
      </c>
      <c r="K49" s="68">
        <f t="shared" si="6"/>
        <v>2276.7</v>
      </c>
    </row>
    <row r="50" spans="1:11" ht="28.5" customHeight="1">
      <c r="A50" s="25" t="s">
        <v>42</v>
      </c>
      <c r="B50" s="26" t="s">
        <v>69</v>
      </c>
      <c r="C50" s="15" t="s">
        <v>12</v>
      </c>
      <c r="D50" s="15" t="s">
        <v>23</v>
      </c>
      <c r="E50" s="15" t="s">
        <v>86</v>
      </c>
      <c r="F50" s="15" t="s">
        <v>14</v>
      </c>
      <c r="G50" s="15" t="s">
        <v>0</v>
      </c>
      <c r="H50" s="75">
        <f t="shared" si="6"/>
        <v>1200</v>
      </c>
      <c r="I50" s="68">
        <f t="shared" si="6"/>
        <v>1885.5</v>
      </c>
      <c r="J50" s="100">
        <f t="shared" si="1"/>
        <v>391.1999999999998</v>
      </c>
      <c r="K50" s="68">
        <f t="shared" si="6"/>
        <v>2276.7</v>
      </c>
    </row>
    <row r="51" spans="1:11" s="3" customFormat="1" ht="13.5" customHeight="1">
      <c r="A51" s="23" t="s">
        <v>47</v>
      </c>
      <c r="B51" s="24" t="s">
        <v>69</v>
      </c>
      <c r="C51" s="22" t="s">
        <v>12</v>
      </c>
      <c r="D51" s="22" t="s">
        <v>23</v>
      </c>
      <c r="E51" s="22" t="s">
        <v>86</v>
      </c>
      <c r="F51" s="22">
        <v>240</v>
      </c>
      <c r="G51" s="22">
        <v>4</v>
      </c>
      <c r="H51" s="76">
        <v>1200</v>
      </c>
      <c r="I51" s="69">
        <v>1885.5</v>
      </c>
      <c r="J51" s="100">
        <f t="shared" si="1"/>
        <v>391.1999999999998</v>
      </c>
      <c r="K51" s="69">
        <v>2276.7</v>
      </c>
    </row>
    <row r="52" spans="1:11" s="2" customFormat="1" ht="18.75" customHeight="1" hidden="1">
      <c r="A52" s="25" t="s">
        <v>34</v>
      </c>
      <c r="B52" s="26" t="s">
        <v>69</v>
      </c>
      <c r="C52" s="15" t="s">
        <v>12</v>
      </c>
      <c r="D52" s="15" t="s">
        <v>23</v>
      </c>
      <c r="E52" s="15" t="s">
        <v>86</v>
      </c>
      <c r="F52" s="15">
        <v>300</v>
      </c>
      <c r="G52" s="22"/>
      <c r="H52" s="75">
        <f>H53</f>
        <v>50</v>
      </c>
      <c r="I52" s="68">
        <f aca="true" t="shared" si="7" ref="I52:K53">I53</f>
        <v>50</v>
      </c>
      <c r="J52" s="100">
        <f t="shared" si="1"/>
        <v>0</v>
      </c>
      <c r="K52" s="68">
        <f t="shared" si="7"/>
        <v>50</v>
      </c>
    </row>
    <row r="53" spans="1:11" s="2" customFormat="1" ht="12.75" hidden="1">
      <c r="A53" s="42" t="s">
        <v>105</v>
      </c>
      <c r="B53" s="26" t="s">
        <v>69</v>
      </c>
      <c r="C53" s="15" t="s">
        <v>12</v>
      </c>
      <c r="D53" s="15" t="s">
        <v>23</v>
      </c>
      <c r="E53" s="15" t="s">
        <v>86</v>
      </c>
      <c r="F53" s="15">
        <v>350</v>
      </c>
      <c r="G53" s="22"/>
      <c r="H53" s="75">
        <f>H54</f>
        <v>50</v>
      </c>
      <c r="I53" s="68">
        <f t="shared" si="7"/>
        <v>50</v>
      </c>
      <c r="J53" s="100">
        <f t="shared" si="1"/>
        <v>0</v>
      </c>
      <c r="K53" s="68">
        <f t="shared" si="7"/>
        <v>50</v>
      </c>
    </row>
    <row r="54" spans="1:11" s="5" customFormat="1" ht="14.25" customHeight="1" hidden="1">
      <c r="A54" s="23" t="s">
        <v>47</v>
      </c>
      <c r="B54" s="24" t="s">
        <v>69</v>
      </c>
      <c r="C54" s="22" t="s">
        <v>12</v>
      </c>
      <c r="D54" s="22" t="s">
        <v>23</v>
      </c>
      <c r="E54" s="22" t="s">
        <v>86</v>
      </c>
      <c r="F54" s="22">
        <v>350</v>
      </c>
      <c r="G54" s="22">
        <v>4</v>
      </c>
      <c r="H54" s="76">
        <v>50</v>
      </c>
      <c r="I54" s="69">
        <v>50</v>
      </c>
      <c r="J54" s="100">
        <f t="shared" si="1"/>
        <v>0</v>
      </c>
      <c r="K54" s="69">
        <v>50</v>
      </c>
    </row>
    <row r="55" spans="1:11" s="2" customFormat="1" ht="12.75" hidden="1">
      <c r="A55" s="25" t="s">
        <v>15</v>
      </c>
      <c r="B55" s="26" t="s">
        <v>69</v>
      </c>
      <c r="C55" s="15" t="s">
        <v>12</v>
      </c>
      <c r="D55" s="15" t="s">
        <v>23</v>
      </c>
      <c r="E55" s="15" t="s">
        <v>86</v>
      </c>
      <c r="F55" s="15">
        <v>800</v>
      </c>
      <c r="G55" s="15"/>
      <c r="H55" s="75">
        <f>H56</f>
        <v>50</v>
      </c>
      <c r="I55" s="68">
        <f aca="true" t="shared" si="8" ref="I55:K56">I56</f>
        <v>50</v>
      </c>
      <c r="J55" s="100">
        <f t="shared" si="1"/>
        <v>0</v>
      </c>
      <c r="K55" s="68">
        <f t="shared" si="8"/>
        <v>50</v>
      </c>
    </row>
    <row r="56" spans="1:11" ht="12.75" hidden="1">
      <c r="A56" s="25" t="s">
        <v>17</v>
      </c>
      <c r="B56" s="26" t="s">
        <v>69</v>
      </c>
      <c r="C56" s="15" t="s">
        <v>12</v>
      </c>
      <c r="D56" s="15" t="s">
        <v>23</v>
      </c>
      <c r="E56" s="15" t="s">
        <v>86</v>
      </c>
      <c r="F56" s="15">
        <v>850</v>
      </c>
      <c r="G56" s="15"/>
      <c r="H56" s="75">
        <f>H57</f>
        <v>50</v>
      </c>
      <c r="I56" s="68">
        <f t="shared" si="8"/>
        <v>50</v>
      </c>
      <c r="J56" s="100">
        <f t="shared" si="1"/>
        <v>0</v>
      </c>
      <c r="K56" s="68">
        <f t="shared" si="8"/>
        <v>50</v>
      </c>
    </row>
    <row r="57" spans="1:11" s="5" customFormat="1" ht="15.75" customHeight="1" hidden="1">
      <c r="A57" s="23" t="s">
        <v>47</v>
      </c>
      <c r="B57" s="24" t="s">
        <v>69</v>
      </c>
      <c r="C57" s="22" t="s">
        <v>12</v>
      </c>
      <c r="D57" s="22" t="s">
        <v>23</v>
      </c>
      <c r="E57" s="22" t="s">
        <v>86</v>
      </c>
      <c r="F57" s="22">
        <v>850</v>
      </c>
      <c r="G57" s="22">
        <v>4</v>
      </c>
      <c r="H57" s="76">
        <v>50</v>
      </c>
      <c r="I57" s="69">
        <v>50</v>
      </c>
      <c r="J57" s="100">
        <f t="shared" si="1"/>
        <v>0</v>
      </c>
      <c r="K57" s="69">
        <v>50</v>
      </c>
    </row>
    <row r="58" spans="1:11" s="6" customFormat="1" ht="12.75">
      <c r="A58" s="17" t="s">
        <v>24</v>
      </c>
      <c r="B58" s="18" t="s">
        <v>69</v>
      </c>
      <c r="C58" s="21" t="s">
        <v>25</v>
      </c>
      <c r="D58" s="21" t="s">
        <v>0</v>
      </c>
      <c r="E58" s="21" t="s">
        <v>0</v>
      </c>
      <c r="F58" s="21" t="s">
        <v>0</v>
      </c>
      <c r="G58" s="21" t="s">
        <v>0</v>
      </c>
      <c r="H58" s="74">
        <f>H59+H75</f>
        <v>6938.6</v>
      </c>
      <c r="I58" s="53">
        <f>I59+I75</f>
        <v>7650.4</v>
      </c>
      <c r="J58" s="83">
        <f t="shared" si="1"/>
        <v>649.3999999999996</v>
      </c>
      <c r="K58" s="53">
        <f>K59+K75</f>
        <v>8299.8</v>
      </c>
    </row>
    <row r="59" spans="1:20" s="2" customFormat="1" ht="12.75">
      <c r="A59" s="33" t="s">
        <v>26</v>
      </c>
      <c r="B59" s="38" t="s">
        <v>69</v>
      </c>
      <c r="C59" s="36" t="s">
        <v>25</v>
      </c>
      <c r="D59" s="36" t="s">
        <v>27</v>
      </c>
      <c r="E59" s="36" t="s">
        <v>0</v>
      </c>
      <c r="F59" s="36" t="s">
        <v>0</v>
      </c>
      <c r="G59" s="36" t="s">
        <v>0</v>
      </c>
      <c r="H59" s="75">
        <f>H60+H65</f>
        <v>6788.6</v>
      </c>
      <c r="I59" s="55">
        <f>I60+I65</f>
        <v>7500.4</v>
      </c>
      <c r="J59" s="99">
        <f t="shared" si="1"/>
        <v>569.4000000000005</v>
      </c>
      <c r="K59" s="55">
        <f>K60+K65</f>
        <v>8069.8</v>
      </c>
      <c r="L59" s="1"/>
      <c r="M59" s="1"/>
      <c r="N59" s="1"/>
      <c r="O59" s="1"/>
      <c r="P59" s="1"/>
      <c r="Q59" s="1"/>
      <c r="R59" s="1"/>
      <c r="S59" s="1"/>
      <c r="T59" s="1"/>
    </row>
    <row r="60" spans="1:11" ht="25.5" hidden="1">
      <c r="A60" s="41" t="s">
        <v>54</v>
      </c>
      <c r="B60" s="26" t="s">
        <v>69</v>
      </c>
      <c r="C60" s="26" t="s">
        <v>25</v>
      </c>
      <c r="D60" s="26" t="s">
        <v>27</v>
      </c>
      <c r="E60" s="26" t="s">
        <v>84</v>
      </c>
      <c r="F60" s="15" t="s">
        <v>0</v>
      </c>
      <c r="G60" s="15" t="s">
        <v>0</v>
      </c>
      <c r="H60" s="75">
        <f aca="true" t="shared" si="9" ref="H60:K63">H61</f>
        <v>4000</v>
      </c>
      <c r="I60" s="68">
        <f t="shared" si="9"/>
        <v>4000</v>
      </c>
      <c r="J60" s="100">
        <f t="shared" si="1"/>
        <v>0</v>
      </c>
      <c r="K60" s="68">
        <f t="shared" si="9"/>
        <v>4000</v>
      </c>
    </row>
    <row r="61" spans="1:11" s="51" customFormat="1" ht="38.25" hidden="1">
      <c r="A61" s="50" t="s">
        <v>55</v>
      </c>
      <c r="B61" s="48" t="s">
        <v>69</v>
      </c>
      <c r="C61" s="48" t="s">
        <v>25</v>
      </c>
      <c r="D61" s="48" t="s">
        <v>27</v>
      </c>
      <c r="E61" s="49" t="s">
        <v>87</v>
      </c>
      <c r="F61" s="62"/>
      <c r="G61" s="62"/>
      <c r="H61" s="75">
        <f t="shared" si="9"/>
        <v>4000</v>
      </c>
      <c r="I61" s="57">
        <f t="shared" si="9"/>
        <v>4000</v>
      </c>
      <c r="J61" s="101">
        <f t="shared" si="1"/>
        <v>0</v>
      </c>
      <c r="K61" s="57">
        <f t="shared" si="9"/>
        <v>4000</v>
      </c>
    </row>
    <row r="62" spans="1:11" ht="25.5" hidden="1">
      <c r="A62" s="25" t="s">
        <v>56</v>
      </c>
      <c r="B62" s="26" t="s">
        <v>69</v>
      </c>
      <c r="C62" s="26" t="s">
        <v>25</v>
      </c>
      <c r="D62" s="26" t="s">
        <v>27</v>
      </c>
      <c r="E62" s="15" t="s">
        <v>87</v>
      </c>
      <c r="F62" s="26" t="s">
        <v>13</v>
      </c>
      <c r="G62" s="24"/>
      <c r="H62" s="75">
        <f t="shared" si="9"/>
        <v>4000</v>
      </c>
      <c r="I62" s="68">
        <f t="shared" si="9"/>
        <v>4000</v>
      </c>
      <c r="J62" s="100">
        <f t="shared" si="1"/>
        <v>0</v>
      </c>
      <c r="K62" s="68">
        <f t="shared" si="9"/>
        <v>4000</v>
      </c>
    </row>
    <row r="63" spans="1:11" ht="29.25" customHeight="1" hidden="1">
      <c r="A63" s="25" t="s">
        <v>42</v>
      </c>
      <c r="B63" s="26" t="s">
        <v>69</v>
      </c>
      <c r="C63" s="26" t="s">
        <v>25</v>
      </c>
      <c r="D63" s="26" t="s">
        <v>27</v>
      </c>
      <c r="E63" s="15" t="s">
        <v>87</v>
      </c>
      <c r="F63" s="26" t="s">
        <v>14</v>
      </c>
      <c r="G63" s="24"/>
      <c r="H63" s="75">
        <f t="shared" si="9"/>
        <v>4000</v>
      </c>
      <c r="I63" s="68">
        <f t="shared" si="9"/>
        <v>4000</v>
      </c>
      <c r="J63" s="100">
        <f t="shared" si="1"/>
        <v>0</v>
      </c>
      <c r="K63" s="68">
        <f t="shared" si="9"/>
        <v>4000</v>
      </c>
    </row>
    <row r="64" spans="1:20" s="61" customFormat="1" ht="15.75" customHeight="1" hidden="1">
      <c r="A64" s="23" t="s">
        <v>47</v>
      </c>
      <c r="B64" s="24" t="s">
        <v>69</v>
      </c>
      <c r="C64" s="24" t="s">
        <v>25</v>
      </c>
      <c r="D64" s="24" t="s">
        <v>27</v>
      </c>
      <c r="E64" s="22" t="s">
        <v>87</v>
      </c>
      <c r="F64" s="24" t="s">
        <v>14</v>
      </c>
      <c r="G64" s="24" t="s">
        <v>48</v>
      </c>
      <c r="H64" s="76">
        <v>4000</v>
      </c>
      <c r="I64" s="69">
        <v>4000</v>
      </c>
      <c r="J64" s="100">
        <f t="shared" si="1"/>
        <v>0</v>
      </c>
      <c r="K64" s="69">
        <v>4000</v>
      </c>
      <c r="L64" s="60"/>
      <c r="M64" s="60"/>
      <c r="N64" s="60"/>
      <c r="O64" s="60"/>
      <c r="P64" s="60"/>
      <c r="Q64" s="60"/>
      <c r="R64" s="60"/>
      <c r="S64" s="60"/>
      <c r="T64" s="60"/>
    </row>
    <row r="65" spans="1:11" s="51" customFormat="1" ht="51">
      <c r="A65" s="47" t="s">
        <v>113</v>
      </c>
      <c r="B65" s="48" t="s">
        <v>69</v>
      </c>
      <c r="C65" s="48" t="s">
        <v>25</v>
      </c>
      <c r="D65" s="48" t="s">
        <v>27</v>
      </c>
      <c r="E65" s="48" t="s">
        <v>88</v>
      </c>
      <c r="F65" s="62"/>
      <c r="G65" s="62"/>
      <c r="H65" s="75">
        <f>H66</f>
        <v>2788.6</v>
      </c>
      <c r="I65" s="57">
        <f>I66</f>
        <v>3500.4</v>
      </c>
      <c r="J65" s="101">
        <f t="shared" si="1"/>
        <v>569.4000000000001</v>
      </c>
      <c r="K65" s="57">
        <f>K66</f>
        <v>4069.8</v>
      </c>
    </row>
    <row r="66" spans="1:11" s="51" customFormat="1" ht="25.5">
      <c r="A66" s="47" t="s">
        <v>83</v>
      </c>
      <c r="B66" s="48" t="s">
        <v>69</v>
      </c>
      <c r="C66" s="48" t="s">
        <v>25</v>
      </c>
      <c r="D66" s="48" t="s">
        <v>27</v>
      </c>
      <c r="E66" s="49" t="s">
        <v>89</v>
      </c>
      <c r="F66" s="62"/>
      <c r="G66" s="62"/>
      <c r="H66" s="75">
        <f>H67+H71</f>
        <v>2788.6</v>
      </c>
      <c r="I66" s="57">
        <f>I67+I71</f>
        <v>3500.4</v>
      </c>
      <c r="J66" s="101">
        <f t="shared" si="1"/>
        <v>569.4000000000001</v>
      </c>
      <c r="K66" s="57">
        <f>K67+K71</f>
        <v>4069.8</v>
      </c>
    </row>
    <row r="67" spans="1:11" s="51" customFormat="1" ht="25.5" hidden="1">
      <c r="A67" s="47" t="s">
        <v>103</v>
      </c>
      <c r="B67" s="48" t="s">
        <v>69</v>
      </c>
      <c r="C67" s="48" t="s">
        <v>25</v>
      </c>
      <c r="D67" s="48" t="s">
        <v>27</v>
      </c>
      <c r="E67" s="49" t="s">
        <v>92</v>
      </c>
      <c r="F67" s="62"/>
      <c r="G67" s="62"/>
      <c r="H67" s="75">
        <f>H68</f>
        <v>2656</v>
      </c>
      <c r="I67" s="58">
        <v>2674.9</v>
      </c>
      <c r="J67" s="101">
        <f t="shared" si="1"/>
        <v>0</v>
      </c>
      <c r="K67" s="58">
        <v>2674.9</v>
      </c>
    </row>
    <row r="68" spans="1:20" s="4" customFormat="1" ht="25.5" hidden="1">
      <c r="A68" s="25" t="s">
        <v>56</v>
      </c>
      <c r="B68" s="26" t="s">
        <v>69</v>
      </c>
      <c r="C68" s="26" t="s">
        <v>25</v>
      </c>
      <c r="D68" s="26" t="s">
        <v>27</v>
      </c>
      <c r="E68" s="15" t="s">
        <v>92</v>
      </c>
      <c r="F68" s="26" t="s">
        <v>13</v>
      </c>
      <c r="G68" s="24"/>
      <c r="H68" s="75">
        <f>H69</f>
        <v>2656</v>
      </c>
      <c r="I68" s="52">
        <v>2674.9</v>
      </c>
      <c r="J68" s="100">
        <f t="shared" si="1"/>
        <v>0</v>
      </c>
      <c r="K68" s="52">
        <v>2674.9</v>
      </c>
      <c r="L68" s="1"/>
      <c r="M68" s="1"/>
      <c r="N68" s="1"/>
      <c r="O68" s="1"/>
      <c r="P68" s="1"/>
      <c r="Q68" s="1"/>
      <c r="R68" s="1"/>
      <c r="S68" s="1"/>
      <c r="T68" s="1"/>
    </row>
    <row r="69" spans="1:20" s="4" customFormat="1" ht="30" customHeight="1" hidden="1">
      <c r="A69" s="25" t="s">
        <v>42</v>
      </c>
      <c r="B69" s="26" t="s">
        <v>69</v>
      </c>
      <c r="C69" s="26" t="s">
        <v>25</v>
      </c>
      <c r="D69" s="26" t="s">
        <v>27</v>
      </c>
      <c r="E69" s="15" t="s">
        <v>92</v>
      </c>
      <c r="F69" s="26" t="s">
        <v>14</v>
      </c>
      <c r="G69" s="24"/>
      <c r="H69" s="75">
        <f>H70</f>
        <v>2656</v>
      </c>
      <c r="I69" s="52">
        <v>2674.9</v>
      </c>
      <c r="J69" s="100">
        <f t="shared" si="1"/>
        <v>0</v>
      </c>
      <c r="K69" s="52">
        <v>2674.9</v>
      </c>
      <c r="L69" s="1"/>
      <c r="M69" s="1"/>
      <c r="N69" s="1"/>
      <c r="O69" s="1"/>
      <c r="P69" s="1"/>
      <c r="Q69" s="1"/>
      <c r="R69" s="1"/>
      <c r="S69" s="1"/>
      <c r="T69" s="1"/>
    </row>
    <row r="70" spans="1:11" s="3" customFormat="1" ht="15" customHeight="1" hidden="1">
      <c r="A70" s="23" t="s">
        <v>75</v>
      </c>
      <c r="B70" s="24" t="s">
        <v>69</v>
      </c>
      <c r="C70" s="24" t="s">
        <v>25</v>
      </c>
      <c r="D70" s="24" t="s">
        <v>27</v>
      </c>
      <c r="E70" s="22" t="s">
        <v>92</v>
      </c>
      <c r="F70" s="24" t="s">
        <v>14</v>
      </c>
      <c r="G70" s="24" t="s">
        <v>76</v>
      </c>
      <c r="H70" s="76">
        <f>2684.5-28.5</f>
        <v>2656</v>
      </c>
      <c r="I70" s="56">
        <v>2674.9</v>
      </c>
      <c r="J70" s="100">
        <f t="shared" si="1"/>
        <v>0</v>
      </c>
      <c r="K70" s="56">
        <v>2674.9</v>
      </c>
    </row>
    <row r="71" spans="1:11" s="51" customFormat="1" ht="25.5">
      <c r="A71" s="47" t="s">
        <v>121</v>
      </c>
      <c r="B71" s="48" t="s">
        <v>69</v>
      </c>
      <c r="C71" s="48" t="s">
        <v>25</v>
      </c>
      <c r="D71" s="48" t="s">
        <v>27</v>
      </c>
      <c r="E71" s="49" t="s">
        <v>104</v>
      </c>
      <c r="F71" s="62"/>
      <c r="G71" s="62"/>
      <c r="H71" s="75">
        <f>H72</f>
        <v>132.6</v>
      </c>
      <c r="I71" s="58">
        <v>825.5</v>
      </c>
      <c r="J71" s="101">
        <f t="shared" si="1"/>
        <v>569.4000000000001</v>
      </c>
      <c r="K71" s="58">
        <f>K72</f>
        <v>1394.9</v>
      </c>
    </row>
    <row r="72" spans="1:11" ht="25.5">
      <c r="A72" s="25" t="s">
        <v>56</v>
      </c>
      <c r="B72" s="26" t="s">
        <v>69</v>
      </c>
      <c r="C72" s="26" t="s">
        <v>25</v>
      </c>
      <c r="D72" s="26" t="s">
        <v>27</v>
      </c>
      <c r="E72" s="15" t="s">
        <v>104</v>
      </c>
      <c r="F72" s="26" t="s">
        <v>13</v>
      </c>
      <c r="G72" s="24"/>
      <c r="H72" s="75">
        <f>H73</f>
        <v>132.6</v>
      </c>
      <c r="I72" s="52">
        <v>825.5</v>
      </c>
      <c r="J72" s="100">
        <f t="shared" si="1"/>
        <v>569.4000000000001</v>
      </c>
      <c r="K72" s="52">
        <f>K73</f>
        <v>1394.9</v>
      </c>
    </row>
    <row r="73" spans="1:11" ht="33" customHeight="1">
      <c r="A73" s="25" t="s">
        <v>42</v>
      </c>
      <c r="B73" s="26" t="s">
        <v>69</v>
      </c>
      <c r="C73" s="26" t="s">
        <v>25</v>
      </c>
      <c r="D73" s="26" t="s">
        <v>27</v>
      </c>
      <c r="E73" s="15" t="s">
        <v>104</v>
      </c>
      <c r="F73" s="26" t="s">
        <v>14</v>
      </c>
      <c r="G73" s="24"/>
      <c r="H73" s="75">
        <f>H74</f>
        <v>132.6</v>
      </c>
      <c r="I73" s="52">
        <v>825.5</v>
      </c>
      <c r="J73" s="100">
        <f aca="true" t="shared" si="10" ref="J73:J147">K73-I73</f>
        <v>569.4000000000001</v>
      </c>
      <c r="K73" s="52">
        <f>K74</f>
        <v>1394.9</v>
      </c>
    </row>
    <row r="74" spans="1:11" s="3" customFormat="1" ht="15.75" customHeight="1">
      <c r="A74" s="23" t="s">
        <v>47</v>
      </c>
      <c r="B74" s="24" t="s">
        <v>69</v>
      </c>
      <c r="C74" s="24" t="s">
        <v>25</v>
      </c>
      <c r="D74" s="24" t="s">
        <v>27</v>
      </c>
      <c r="E74" s="22" t="s">
        <v>104</v>
      </c>
      <c r="F74" s="24" t="s">
        <v>14</v>
      </c>
      <c r="G74" s="24" t="s">
        <v>48</v>
      </c>
      <c r="H74" s="76">
        <v>132.6</v>
      </c>
      <c r="I74" s="56">
        <v>825.5</v>
      </c>
      <c r="J74" s="100">
        <f t="shared" si="10"/>
        <v>569.4000000000001</v>
      </c>
      <c r="K74" s="56">
        <v>1394.9</v>
      </c>
    </row>
    <row r="75" spans="1:11" ht="18.75" customHeight="1">
      <c r="A75" s="33" t="s">
        <v>78</v>
      </c>
      <c r="B75" s="38" t="s">
        <v>69</v>
      </c>
      <c r="C75" s="36" t="s">
        <v>25</v>
      </c>
      <c r="D75" s="38" t="s">
        <v>77</v>
      </c>
      <c r="E75" s="36"/>
      <c r="F75" s="36"/>
      <c r="G75" s="36"/>
      <c r="H75" s="75">
        <f aca="true" t="shared" si="11" ref="H75:K78">H76</f>
        <v>150</v>
      </c>
      <c r="I75" s="55">
        <f t="shared" si="11"/>
        <v>150</v>
      </c>
      <c r="J75" s="99">
        <f t="shared" si="10"/>
        <v>80</v>
      </c>
      <c r="K75" s="55">
        <f t="shared" si="11"/>
        <v>230</v>
      </c>
    </row>
    <row r="76" spans="1:11" s="51" customFormat="1" ht="38.25">
      <c r="A76" s="50" t="s">
        <v>80</v>
      </c>
      <c r="B76" s="48" t="s">
        <v>69</v>
      </c>
      <c r="C76" s="49" t="s">
        <v>25</v>
      </c>
      <c r="D76" s="48" t="s">
        <v>77</v>
      </c>
      <c r="E76" s="49" t="s">
        <v>90</v>
      </c>
      <c r="F76" s="65"/>
      <c r="G76" s="65"/>
      <c r="H76" s="75">
        <f t="shared" si="11"/>
        <v>150</v>
      </c>
      <c r="I76" s="57">
        <f t="shared" si="11"/>
        <v>150</v>
      </c>
      <c r="J76" s="101">
        <f>K76-I76</f>
        <v>80</v>
      </c>
      <c r="K76" s="57">
        <f t="shared" si="11"/>
        <v>230</v>
      </c>
    </row>
    <row r="77" spans="1:11" ht="25.5">
      <c r="A77" s="25" t="s">
        <v>56</v>
      </c>
      <c r="B77" s="26" t="s">
        <v>69</v>
      </c>
      <c r="C77" s="15" t="s">
        <v>25</v>
      </c>
      <c r="D77" s="26" t="s">
        <v>77</v>
      </c>
      <c r="E77" s="15" t="s">
        <v>90</v>
      </c>
      <c r="F77" s="26" t="s">
        <v>13</v>
      </c>
      <c r="G77" s="24"/>
      <c r="H77" s="75">
        <f t="shared" si="11"/>
        <v>150</v>
      </c>
      <c r="I77" s="68">
        <f t="shared" si="11"/>
        <v>150</v>
      </c>
      <c r="J77" s="100">
        <f t="shared" si="10"/>
        <v>80</v>
      </c>
      <c r="K77" s="68">
        <f t="shared" si="11"/>
        <v>230</v>
      </c>
    </row>
    <row r="78" spans="1:11" ht="39" customHeight="1">
      <c r="A78" s="25" t="s">
        <v>42</v>
      </c>
      <c r="B78" s="26" t="s">
        <v>69</v>
      </c>
      <c r="C78" s="15" t="s">
        <v>25</v>
      </c>
      <c r="D78" s="26" t="s">
        <v>77</v>
      </c>
      <c r="E78" s="15" t="s">
        <v>90</v>
      </c>
      <c r="F78" s="26" t="s">
        <v>14</v>
      </c>
      <c r="G78" s="24"/>
      <c r="H78" s="75">
        <f t="shared" si="11"/>
        <v>150</v>
      </c>
      <c r="I78" s="68">
        <f t="shared" si="11"/>
        <v>150</v>
      </c>
      <c r="J78" s="100">
        <f t="shared" si="10"/>
        <v>80</v>
      </c>
      <c r="K78" s="68">
        <f t="shared" si="11"/>
        <v>230</v>
      </c>
    </row>
    <row r="79" spans="1:11" s="3" customFormat="1" ht="15" customHeight="1">
      <c r="A79" s="23" t="s">
        <v>47</v>
      </c>
      <c r="B79" s="24" t="s">
        <v>69</v>
      </c>
      <c r="C79" s="22" t="s">
        <v>25</v>
      </c>
      <c r="D79" s="24" t="s">
        <v>77</v>
      </c>
      <c r="E79" s="22" t="s">
        <v>90</v>
      </c>
      <c r="F79" s="24" t="s">
        <v>14</v>
      </c>
      <c r="G79" s="24" t="s">
        <v>48</v>
      </c>
      <c r="H79" s="76">
        <v>150</v>
      </c>
      <c r="I79" s="69">
        <v>150</v>
      </c>
      <c r="J79" s="100">
        <f t="shared" si="10"/>
        <v>80</v>
      </c>
      <c r="K79" s="69">
        <v>230</v>
      </c>
    </row>
    <row r="80" spans="1:11" s="9" customFormat="1" ht="12.75">
      <c r="A80" s="17" t="s">
        <v>28</v>
      </c>
      <c r="B80" s="18" t="s">
        <v>69</v>
      </c>
      <c r="C80" s="21" t="s">
        <v>29</v>
      </c>
      <c r="D80" s="21" t="s">
        <v>0</v>
      </c>
      <c r="E80" s="21" t="s">
        <v>0</v>
      </c>
      <c r="F80" s="21" t="s">
        <v>0</v>
      </c>
      <c r="G80" s="21" t="s">
        <v>0</v>
      </c>
      <c r="H80" s="74">
        <f>H90+H81</f>
        <v>12902.4</v>
      </c>
      <c r="I80" s="53">
        <f>I90+I81+I131</f>
        <v>105048.4</v>
      </c>
      <c r="J80" s="83">
        <f t="shared" si="10"/>
        <v>8621.400000000009</v>
      </c>
      <c r="K80" s="53">
        <f>K90+K81+K131</f>
        <v>113669.8</v>
      </c>
    </row>
    <row r="81" spans="1:11" s="8" customFormat="1" ht="12.75" hidden="1">
      <c r="A81" s="33" t="s">
        <v>71</v>
      </c>
      <c r="B81" s="38" t="s">
        <v>69</v>
      </c>
      <c r="C81" s="38" t="s">
        <v>29</v>
      </c>
      <c r="D81" s="38" t="s">
        <v>70</v>
      </c>
      <c r="E81" s="36"/>
      <c r="F81" s="36"/>
      <c r="G81" s="36"/>
      <c r="H81" s="75">
        <f>H82</f>
        <v>366.9</v>
      </c>
      <c r="I81" s="54">
        <f>I82+I86</f>
        <v>3366.9</v>
      </c>
      <c r="J81" s="99">
        <f t="shared" si="10"/>
        <v>0</v>
      </c>
      <c r="K81" s="54">
        <f>K82+K86</f>
        <v>3366.9</v>
      </c>
    </row>
    <row r="82" spans="1:11" s="66" customFormat="1" ht="38.25" hidden="1">
      <c r="A82" s="50" t="s">
        <v>53</v>
      </c>
      <c r="B82" s="48" t="s">
        <v>69</v>
      </c>
      <c r="C82" s="48" t="s">
        <v>29</v>
      </c>
      <c r="D82" s="48" t="s">
        <v>70</v>
      </c>
      <c r="E82" s="49" t="s">
        <v>86</v>
      </c>
      <c r="F82" s="65"/>
      <c r="G82" s="65"/>
      <c r="H82" s="75">
        <f>H83</f>
        <v>366.9</v>
      </c>
      <c r="I82" s="49">
        <v>366.9</v>
      </c>
      <c r="J82" s="101">
        <f t="shared" si="10"/>
        <v>0</v>
      </c>
      <c r="K82" s="49">
        <v>366.9</v>
      </c>
    </row>
    <row r="83" spans="1:11" s="7" customFormat="1" ht="25.5" hidden="1">
      <c r="A83" s="25" t="s">
        <v>56</v>
      </c>
      <c r="B83" s="26" t="s">
        <v>69</v>
      </c>
      <c r="C83" s="26" t="s">
        <v>29</v>
      </c>
      <c r="D83" s="26" t="s">
        <v>70</v>
      </c>
      <c r="E83" s="15" t="s">
        <v>86</v>
      </c>
      <c r="F83" s="26" t="s">
        <v>13</v>
      </c>
      <c r="G83" s="24"/>
      <c r="H83" s="75">
        <f>H84</f>
        <v>366.9</v>
      </c>
      <c r="I83" s="46">
        <v>366.9</v>
      </c>
      <c r="J83" s="100">
        <f t="shared" si="10"/>
        <v>0</v>
      </c>
      <c r="K83" s="46">
        <v>366.9</v>
      </c>
    </row>
    <row r="84" spans="1:11" s="3" customFormat="1" ht="30.75" customHeight="1" hidden="1">
      <c r="A84" s="25" t="s">
        <v>42</v>
      </c>
      <c r="B84" s="26" t="s">
        <v>69</v>
      </c>
      <c r="C84" s="26" t="s">
        <v>29</v>
      </c>
      <c r="D84" s="26" t="s">
        <v>70</v>
      </c>
      <c r="E84" s="15" t="s">
        <v>86</v>
      </c>
      <c r="F84" s="26" t="s">
        <v>14</v>
      </c>
      <c r="G84" s="24"/>
      <c r="H84" s="75">
        <f>H85</f>
        <v>366.9</v>
      </c>
      <c r="I84" s="59">
        <v>366.9</v>
      </c>
      <c r="J84" s="100">
        <f t="shared" si="10"/>
        <v>0</v>
      </c>
      <c r="K84" s="59">
        <v>366.9</v>
      </c>
    </row>
    <row r="85" spans="1:20" s="10" customFormat="1" ht="12" customHeight="1" hidden="1">
      <c r="A85" s="23" t="s">
        <v>47</v>
      </c>
      <c r="B85" s="24" t="s">
        <v>69</v>
      </c>
      <c r="C85" s="24" t="s">
        <v>29</v>
      </c>
      <c r="D85" s="24" t="s">
        <v>70</v>
      </c>
      <c r="E85" s="22" t="s">
        <v>86</v>
      </c>
      <c r="F85" s="24" t="s">
        <v>14</v>
      </c>
      <c r="G85" s="24" t="s">
        <v>48</v>
      </c>
      <c r="H85" s="76">
        <v>366.9</v>
      </c>
      <c r="I85" s="59">
        <v>366.9</v>
      </c>
      <c r="J85" s="100">
        <f t="shared" si="10"/>
        <v>0</v>
      </c>
      <c r="K85" s="59">
        <v>366.9</v>
      </c>
      <c r="L85" s="3"/>
      <c r="M85" s="3"/>
      <c r="N85" s="3"/>
      <c r="O85" s="3"/>
      <c r="P85" s="3"/>
      <c r="Q85" s="3"/>
      <c r="R85" s="3"/>
      <c r="S85" s="3"/>
      <c r="T85" s="3"/>
    </row>
    <row r="86" spans="1:11" s="66" customFormat="1" ht="76.5" hidden="1">
      <c r="A86" s="50" t="s">
        <v>107</v>
      </c>
      <c r="B86" s="48" t="s">
        <v>69</v>
      </c>
      <c r="C86" s="48" t="s">
        <v>29</v>
      </c>
      <c r="D86" s="48" t="s">
        <v>70</v>
      </c>
      <c r="E86" s="49" t="s">
        <v>108</v>
      </c>
      <c r="F86" s="65"/>
      <c r="G86" s="65"/>
      <c r="H86" s="57">
        <f>H87</f>
        <v>366.9</v>
      </c>
      <c r="I86" s="58">
        <v>3000</v>
      </c>
      <c r="J86" s="101">
        <f t="shared" si="10"/>
        <v>0</v>
      </c>
      <c r="K86" s="58">
        <v>3000</v>
      </c>
    </row>
    <row r="87" spans="1:11" s="7" customFormat="1" ht="12.75" hidden="1">
      <c r="A87" s="25" t="s">
        <v>109</v>
      </c>
      <c r="B87" s="26" t="s">
        <v>69</v>
      </c>
      <c r="C87" s="26" t="s">
        <v>29</v>
      </c>
      <c r="D87" s="26" t="s">
        <v>70</v>
      </c>
      <c r="E87" s="15" t="s">
        <v>108</v>
      </c>
      <c r="F87" s="26" t="s">
        <v>110</v>
      </c>
      <c r="G87" s="24"/>
      <c r="H87" s="75">
        <f>H88</f>
        <v>366.9</v>
      </c>
      <c r="I87" s="52">
        <v>3000</v>
      </c>
      <c r="J87" s="100">
        <f t="shared" si="10"/>
        <v>0</v>
      </c>
      <c r="K87" s="52">
        <v>3000</v>
      </c>
    </row>
    <row r="88" spans="1:11" s="3" customFormat="1" ht="30.75" customHeight="1" hidden="1">
      <c r="A88" s="95" t="s">
        <v>111</v>
      </c>
      <c r="B88" s="26" t="s">
        <v>69</v>
      </c>
      <c r="C88" s="26" t="s">
        <v>29</v>
      </c>
      <c r="D88" s="26" t="s">
        <v>70</v>
      </c>
      <c r="E88" s="15" t="s">
        <v>108</v>
      </c>
      <c r="F88" s="26" t="s">
        <v>112</v>
      </c>
      <c r="G88" s="24"/>
      <c r="H88" s="75">
        <f>H89</f>
        <v>366.9</v>
      </c>
      <c r="I88" s="52">
        <v>3000</v>
      </c>
      <c r="J88" s="100">
        <f t="shared" si="10"/>
        <v>0</v>
      </c>
      <c r="K88" s="52">
        <v>3000</v>
      </c>
    </row>
    <row r="89" spans="1:20" s="10" customFormat="1" ht="12" customHeight="1" hidden="1">
      <c r="A89" s="23" t="s">
        <v>47</v>
      </c>
      <c r="B89" s="24" t="s">
        <v>69</v>
      </c>
      <c r="C89" s="24" t="s">
        <v>29</v>
      </c>
      <c r="D89" s="24" t="s">
        <v>70</v>
      </c>
      <c r="E89" s="22" t="s">
        <v>108</v>
      </c>
      <c r="F89" s="24" t="s">
        <v>112</v>
      </c>
      <c r="G89" s="24" t="s">
        <v>48</v>
      </c>
      <c r="H89" s="76">
        <v>366.9</v>
      </c>
      <c r="I89" s="56">
        <v>3000</v>
      </c>
      <c r="J89" s="100">
        <f t="shared" si="10"/>
        <v>0</v>
      </c>
      <c r="K89" s="56">
        <v>3000</v>
      </c>
      <c r="L89" s="3"/>
      <c r="M89" s="3"/>
      <c r="N89" s="3"/>
      <c r="O89" s="3"/>
      <c r="P89" s="3"/>
      <c r="Q89" s="3"/>
      <c r="R89" s="3"/>
      <c r="S89" s="3"/>
      <c r="T89" s="3"/>
    </row>
    <row r="90" spans="1:11" ht="12.75">
      <c r="A90" s="33" t="s">
        <v>44</v>
      </c>
      <c r="B90" s="38" t="s">
        <v>69</v>
      </c>
      <c r="C90" s="38" t="s">
        <v>29</v>
      </c>
      <c r="D90" s="38" t="s">
        <v>43</v>
      </c>
      <c r="E90" s="36" t="s">
        <v>0</v>
      </c>
      <c r="F90" s="36" t="s">
        <v>0</v>
      </c>
      <c r="G90" s="36" t="s">
        <v>0</v>
      </c>
      <c r="H90" s="75">
        <f>H104+H112</f>
        <v>12535.5</v>
      </c>
      <c r="I90" s="55">
        <f>I104+I112+I91</f>
        <v>21681.5</v>
      </c>
      <c r="J90" s="99">
        <f t="shared" si="10"/>
        <v>7521.4000000000015</v>
      </c>
      <c r="K90" s="55">
        <f>K104+K112+K91</f>
        <v>29202.9</v>
      </c>
    </row>
    <row r="91" spans="1:11" s="67" customFormat="1" ht="25.5">
      <c r="A91" s="41" t="s">
        <v>54</v>
      </c>
      <c r="B91" s="26" t="s">
        <v>69</v>
      </c>
      <c r="C91" s="26" t="s">
        <v>29</v>
      </c>
      <c r="D91" s="26" t="s">
        <v>43</v>
      </c>
      <c r="E91" s="26" t="s">
        <v>84</v>
      </c>
      <c r="F91" s="46"/>
      <c r="G91" s="46"/>
      <c r="H91" s="68"/>
      <c r="I91" s="68">
        <f>I92+I100+I96</f>
        <v>4245.5</v>
      </c>
      <c r="J91" s="100">
        <f t="shared" si="10"/>
        <v>670</v>
      </c>
      <c r="K91" s="68">
        <f>K92+K100+K96</f>
        <v>4915.5</v>
      </c>
    </row>
    <row r="92" spans="1:11" s="51" customFormat="1" ht="63.75" hidden="1">
      <c r="A92" s="104" t="s">
        <v>126</v>
      </c>
      <c r="B92" s="48" t="s">
        <v>69</v>
      </c>
      <c r="C92" s="48" t="s">
        <v>29</v>
      </c>
      <c r="D92" s="48" t="s">
        <v>43</v>
      </c>
      <c r="E92" s="48" t="s">
        <v>125</v>
      </c>
      <c r="F92" s="49"/>
      <c r="G92" s="49"/>
      <c r="H92" s="57"/>
      <c r="I92" s="57">
        <v>1043</v>
      </c>
      <c r="J92" s="101">
        <f t="shared" si="10"/>
        <v>0</v>
      </c>
      <c r="K92" s="57">
        <v>1043</v>
      </c>
    </row>
    <row r="93" spans="1:11" s="67" customFormat="1" ht="25.5" hidden="1">
      <c r="A93" s="25" t="s">
        <v>56</v>
      </c>
      <c r="B93" s="26" t="s">
        <v>69</v>
      </c>
      <c r="C93" s="26" t="s">
        <v>29</v>
      </c>
      <c r="D93" s="26" t="s">
        <v>43</v>
      </c>
      <c r="E93" s="26" t="s">
        <v>125</v>
      </c>
      <c r="F93" s="46">
        <v>200</v>
      </c>
      <c r="G93" s="46"/>
      <c r="H93" s="68"/>
      <c r="I93" s="68">
        <v>1043</v>
      </c>
      <c r="J93" s="100">
        <f t="shared" si="10"/>
        <v>0</v>
      </c>
      <c r="K93" s="68">
        <v>1043</v>
      </c>
    </row>
    <row r="94" spans="1:11" s="67" customFormat="1" ht="38.25" hidden="1">
      <c r="A94" s="25" t="s">
        <v>42</v>
      </c>
      <c r="B94" s="26" t="s">
        <v>69</v>
      </c>
      <c r="C94" s="26" t="s">
        <v>29</v>
      </c>
      <c r="D94" s="26" t="s">
        <v>43</v>
      </c>
      <c r="E94" s="26" t="s">
        <v>125</v>
      </c>
      <c r="F94" s="46">
        <v>240</v>
      </c>
      <c r="G94" s="46"/>
      <c r="H94" s="68"/>
      <c r="I94" s="68">
        <v>1043</v>
      </c>
      <c r="J94" s="100">
        <f t="shared" si="10"/>
        <v>0</v>
      </c>
      <c r="K94" s="68">
        <v>1043</v>
      </c>
    </row>
    <row r="95" spans="1:11" s="94" customFormat="1" ht="25.5" hidden="1">
      <c r="A95" s="102" t="s">
        <v>73</v>
      </c>
      <c r="B95" s="24" t="s">
        <v>69</v>
      </c>
      <c r="C95" s="24" t="s">
        <v>29</v>
      </c>
      <c r="D95" s="24" t="s">
        <v>43</v>
      </c>
      <c r="E95" s="24" t="s">
        <v>125</v>
      </c>
      <c r="F95" s="59">
        <v>240</v>
      </c>
      <c r="G95" s="59">
        <v>2</v>
      </c>
      <c r="H95" s="69"/>
      <c r="I95" s="69">
        <v>1043</v>
      </c>
      <c r="J95" s="103">
        <f t="shared" si="10"/>
        <v>0</v>
      </c>
      <c r="K95" s="69">
        <v>1043</v>
      </c>
    </row>
    <row r="96" spans="1:11" s="51" customFormat="1" ht="76.5">
      <c r="A96" s="104" t="s">
        <v>129</v>
      </c>
      <c r="B96" s="48" t="s">
        <v>69</v>
      </c>
      <c r="C96" s="48" t="s">
        <v>29</v>
      </c>
      <c r="D96" s="48" t="s">
        <v>43</v>
      </c>
      <c r="E96" s="48" t="s">
        <v>128</v>
      </c>
      <c r="F96" s="49"/>
      <c r="G96" s="49"/>
      <c r="H96" s="57"/>
      <c r="I96" s="57">
        <v>0</v>
      </c>
      <c r="J96" s="101">
        <f>K96-I96</f>
        <v>370</v>
      </c>
      <c r="K96" s="57">
        <f>K97</f>
        <v>370</v>
      </c>
    </row>
    <row r="97" spans="1:11" s="67" customFormat="1" ht="25.5">
      <c r="A97" s="25" t="s">
        <v>56</v>
      </c>
      <c r="B97" s="26" t="s">
        <v>69</v>
      </c>
      <c r="C97" s="26" t="s">
        <v>29</v>
      </c>
      <c r="D97" s="26" t="s">
        <v>43</v>
      </c>
      <c r="E97" s="26" t="s">
        <v>128</v>
      </c>
      <c r="F97" s="46">
        <v>200</v>
      </c>
      <c r="G97" s="46"/>
      <c r="H97" s="68"/>
      <c r="I97" s="68">
        <v>0</v>
      </c>
      <c r="J97" s="100">
        <f>K97-I97</f>
        <v>370</v>
      </c>
      <c r="K97" s="68">
        <f>K98</f>
        <v>370</v>
      </c>
    </row>
    <row r="98" spans="1:11" s="67" customFormat="1" ht="38.25">
      <c r="A98" s="25" t="s">
        <v>42</v>
      </c>
      <c r="B98" s="26" t="s">
        <v>69</v>
      </c>
      <c r="C98" s="26" t="s">
        <v>29</v>
      </c>
      <c r="D98" s="26" t="s">
        <v>43</v>
      </c>
      <c r="E98" s="26" t="s">
        <v>128</v>
      </c>
      <c r="F98" s="46">
        <v>240</v>
      </c>
      <c r="G98" s="46"/>
      <c r="H98" s="68"/>
      <c r="I98" s="68">
        <v>0</v>
      </c>
      <c r="J98" s="100">
        <f>K98-I98</f>
        <v>370</v>
      </c>
      <c r="K98" s="68">
        <f>K99</f>
        <v>370</v>
      </c>
    </row>
    <row r="99" spans="1:11" s="94" customFormat="1" ht="25.5">
      <c r="A99" s="23" t="s">
        <v>47</v>
      </c>
      <c r="B99" s="24" t="s">
        <v>69</v>
      </c>
      <c r="C99" s="24" t="s">
        <v>29</v>
      </c>
      <c r="D99" s="24" t="s">
        <v>43</v>
      </c>
      <c r="E99" s="24" t="s">
        <v>128</v>
      </c>
      <c r="F99" s="59">
        <v>240</v>
      </c>
      <c r="G99" s="59">
        <v>4</v>
      </c>
      <c r="H99" s="69"/>
      <c r="I99" s="69">
        <v>0</v>
      </c>
      <c r="J99" s="103">
        <f>K99-I99</f>
        <v>370</v>
      </c>
      <c r="K99" s="69">
        <v>370</v>
      </c>
    </row>
    <row r="100" spans="1:11" s="51" customFormat="1" ht="38.25">
      <c r="A100" s="47" t="s">
        <v>120</v>
      </c>
      <c r="B100" s="48" t="s">
        <v>69</v>
      </c>
      <c r="C100" s="48" t="s">
        <v>29</v>
      </c>
      <c r="D100" s="48" t="s">
        <v>43</v>
      </c>
      <c r="E100" s="49" t="s">
        <v>119</v>
      </c>
      <c r="F100" s="49"/>
      <c r="G100" s="49"/>
      <c r="H100" s="57"/>
      <c r="I100" s="57">
        <v>3202.5</v>
      </c>
      <c r="J100" s="101">
        <f t="shared" si="10"/>
        <v>300</v>
      </c>
      <c r="K100" s="57">
        <f>K101</f>
        <v>3502.5</v>
      </c>
    </row>
    <row r="101" spans="1:11" s="67" customFormat="1" ht="25.5">
      <c r="A101" s="25" t="s">
        <v>56</v>
      </c>
      <c r="B101" s="26" t="s">
        <v>69</v>
      </c>
      <c r="C101" s="26" t="s">
        <v>29</v>
      </c>
      <c r="D101" s="26" t="s">
        <v>43</v>
      </c>
      <c r="E101" s="46" t="s">
        <v>119</v>
      </c>
      <c r="F101" s="46">
        <v>200</v>
      </c>
      <c r="G101" s="46"/>
      <c r="H101" s="68"/>
      <c r="I101" s="68">
        <v>3202.5</v>
      </c>
      <c r="J101" s="100">
        <f t="shared" si="10"/>
        <v>300</v>
      </c>
      <c r="K101" s="68">
        <f>K102</f>
        <v>3502.5</v>
      </c>
    </row>
    <row r="102" spans="1:11" s="67" customFormat="1" ht="38.25">
      <c r="A102" s="25" t="s">
        <v>42</v>
      </c>
      <c r="B102" s="26" t="s">
        <v>69</v>
      </c>
      <c r="C102" s="26" t="s">
        <v>29</v>
      </c>
      <c r="D102" s="26" t="s">
        <v>43</v>
      </c>
      <c r="E102" s="46" t="s">
        <v>119</v>
      </c>
      <c r="F102" s="46">
        <v>240</v>
      </c>
      <c r="G102" s="46"/>
      <c r="H102" s="68"/>
      <c r="I102" s="68">
        <v>3202.5</v>
      </c>
      <c r="J102" s="100">
        <f t="shared" si="10"/>
        <v>300</v>
      </c>
      <c r="K102" s="68">
        <f>K103</f>
        <v>3502.5</v>
      </c>
    </row>
    <row r="103" spans="1:11" s="94" customFormat="1" ht="19.5" customHeight="1">
      <c r="A103" s="23" t="s">
        <v>47</v>
      </c>
      <c r="B103" s="24" t="s">
        <v>69</v>
      </c>
      <c r="C103" s="24" t="s">
        <v>29</v>
      </c>
      <c r="D103" s="24" t="s">
        <v>43</v>
      </c>
      <c r="E103" s="59" t="s">
        <v>119</v>
      </c>
      <c r="F103" s="59">
        <v>240</v>
      </c>
      <c r="G103" s="59">
        <v>4</v>
      </c>
      <c r="H103" s="69"/>
      <c r="I103" s="69">
        <v>3202.5</v>
      </c>
      <c r="J103" s="100">
        <f t="shared" si="10"/>
        <v>300</v>
      </c>
      <c r="K103" s="69">
        <v>3502.5</v>
      </c>
    </row>
    <row r="104" spans="1:11" s="64" customFormat="1" ht="51" hidden="1">
      <c r="A104" s="47" t="s">
        <v>113</v>
      </c>
      <c r="B104" s="48" t="s">
        <v>69</v>
      </c>
      <c r="C104" s="48" t="s">
        <v>29</v>
      </c>
      <c r="D104" s="48" t="s">
        <v>43</v>
      </c>
      <c r="E104" s="49" t="s">
        <v>88</v>
      </c>
      <c r="F104" s="63"/>
      <c r="G104" s="63"/>
      <c r="H104" s="75">
        <f aca="true" t="shared" si="12" ref="H104:K105">H105</f>
        <v>3035.5</v>
      </c>
      <c r="I104" s="57">
        <f t="shared" si="12"/>
        <v>3935.9999999999995</v>
      </c>
      <c r="J104" s="101">
        <f t="shared" si="10"/>
        <v>0</v>
      </c>
      <c r="K104" s="57">
        <f t="shared" si="12"/>
        <v>3935.9999999999995</v>
      </c>
    </row>
    <row r="105" spans="1:11" s="64" customFormat="1" ht="25.5" hidden="1">
      <c r="A105" s="47" t="s">
        <v>83</v>
      </c>
      <c r="B105" s="48" t="s">
        <v>69</v>
      </c>
      <c r="C105" s="48" t="s">
        <v>29</v>
      </c>
      <c r="D105" s="48" t="s">
        <v>43</v>
      </c>
      <c r="E105" s="49" t="s">
        <v>89</v>
      </c>
      <c r="F105" s="63"/>
      <c r="G105" s="63"/>
      <c r="H105" s="75">
        <f t="shared" si="12"/>
        <v>3035.5</v>
      </c>
      <c r="I105" s="57">
        <f t="shared" si="12"/>
        <v>3935.9999999999995</v>
      </c>
      <c r="J105" s="101">
        <f t="shared" si="10"/>
        <v>0</v>
      </c>
      <c r="K105" s="57">
        <f t="shared" si="12"/>
        <v>3935.9999999999995</v>
      </c>
    </row>
    <row r="106" spans="1:11" s="64" customFormat="1" ht="25.5" hidden="1">
      <c r="A106" s="47" t="s">
        <v>103</v>
      </c>
      <c r="B106" s="48" t="s">
        <v>69</v>
      </c>
      <c r="C106" s="48" t="s">
        <v>29</v>
      </c>
      <c r="D106" s="48" t="s">
        <v>43</v>
      </c>
      <c r="E106" s="49" t="s">
        <v>92</v>
      </c>
      <c r="F106" s="63"/>
      <c r="G106" s="63"/>
      <c r="H106" s="75">
        <f aca="true" t="shared" si="13" ref="H106:K107">H107</f>
        <v>3035.5</v>
      </c>
      <c r="I106" s="57">
        <f t="shared" si="13"/>
        <v>3935.9999999999995</v>
      </c>
      <c r="J106" s="101">
        <f t="shared" si="10"/>
        <v>0</v>
      </c>
      <c r="K106" s="57">
        <f t="shared" si="13"/>
        <v>3935.9999999999995</v>
      </c>
    </row>
    <row r="107" spans="1:11" s="3" customFormat="1" ht="25.5" hidden="1">
      <c r="A107" s="25" t="s">
        <v>62</v>
      </c>
      <c r="B107" s="26" t="s">
        <v>69</v>
      </c>
      <c r="C107" s="26" t="s">
        <v>29</v>
      </c>
      <c r="D107" s="26" t="s">
        <v>43</v>
      </c>
      <c r="E107" s="15" t="s">
        <v>92</v>
      </c>
      <c r="F107" s="15" t="s">
        <v>13</v>
      </c>
      <c r="G107" s="15"/>
      <c r="H107" s="75">
        <f t="shared" si="13"/>
        <v>3035.5</v>
      </c>
      <c r="I107" s="68">
        <f t="shared" si="13"/>
        <v>3935.9999999999995</v>
      </c>
      <c r="J107" s="100">
        <f t="shared" si="10"/>
        <v>0</v>
      </c>
      <c r="K107" s="68">
        <f t="shared" si="13"/>
        <v>3935.9999999999995</v>
      </c>
    </row>
    <row r="108" spans="1:11" s="3" customFormat="1" ht="29.25" customHeight="1" hidden="1">
      <c r="A108" s="25" t="s">
        <v>60</v>
      </c>
      <c r="B108" s="26" t="s">
        <v>69</v>
      </c>
      <c r="C108" s="26" t="s">
        <v>29</v>
      </c>
      <c r="D108" s="26" t="s">
        <v>43</v>
      </c>
      <c r="E108" s="15" t="s">
        <v>92</v>
      </c>
      <c r="F108" s="15" t="s">
        <v>14</v>
      </c>
      <c r="G108" s="15"/>
      <c r="H108" s="75">
        <f>H109+H111</f>
        <v>3035.5</v>
      </c>
      <c r="I108" s="68">
        <f>I109+I111+I110</f>
        <v>3935.9999999999995</v>
      </c>
      <c r="J108" s="100">
        <f t="shared" si="10"/>
        <v>0</v>
      </c>
      <c r="K108" s="68">
        <f>K109+K111+K110</f>
        <v>3935.9999999999995</v>
      </c>
    </row>
    <row r="109" spans="1:11" s="5" customFormat="1" ht="13.5" customHeight="1" hidden="1">
      <c r="A109" s="23" t="s">
        <v>75</v>
      </c>
      <c r="B109" s="24" t="s">
        <v>69</v>
      </c>
      <c r="C109" s="24" t="s">
        <v>29</v>
      </c>
      <c r="D109" s="24" t="s">
        <v>43</v>
      </c>
      <c r="E109" s="15" t="s">
        <v>92</v>
      </c>
      <c r="F109" s="22">
        <v>240</v>
      </c>
      <c r="G109" s="22">
        <v>1</v>
      </c>
      <c r="H109" s="75">
        <v>2771.1</v>
      </c>
      <c r="I109" s="56">
        <v>2682.6</v>
      </c>
      <c r="J109" s="100">
        <f t="shared" si="10"/>
        <v>0</v>
      </c>
      <c r="K109" s="56">
        <v>2682.6</v>
      </c>
    </row>
    <row r="110" spans="1:11" s="5" customFormat="1" ht="13.5" customHeight="1" hidden="1">
      <c r="A110" s="23" t="s">
        <v>73</v>
      </c>
      <c r="B110" s="24" t="s">
        <v>69</v>
      </c>
      <c r="C110" s="24" t="s">
        <v>29</v>
      </c>
      <c r="D110" s="24" t="s">
        <v>43</v>
      </c>
      <c r="E110" s="15" t="s">
        <v>92</v>
      </c>
      <c r="F110" s="22">
        <v>240</v>
      </c>
      <c r="G110" s="22">
        <v>2</v>
      </c>
      <c r="H110" s="75"/>
      <c r="I110" s="56">
        <v>27.1</v>
      </c>
      <c r="J110" s="100">
        <f t="shared" si="10"/>
        <v>0</v>
      </c>
      <c r="K110" s="56">
        <v>27.1</v>
      </c>
    </row>
    <row r="111" spans="1:11" s="5" customFormat="1" ht="13.5" customHeight="1" hidden="1">
      <c r="A111" s="23" t="s">
        <v>47</v>
      </c>
      <c r="B111" s="24" t="s">
        <v>69</v>
      </c>
      <c r="C111" s="24" t="s">
        <v>29</v>
      </c>
      <c r="D111" s="24" t="s">
        <v>43</v>
      </c>
      <c r="E111" s="15" t="s">
        <v>92</v>
      </c>
      <c r="F111" s="22">
        <v>240</v>
      </c>
      <c r="G111" s="22">
        <v>4</v>
      </c>
      <c r="H111" s="75">
        <v>264.4</v>
      </c>
      <c r="I111" s="56">
        <f>726.3+500</f>
        <v>1226.3</v>
      </c>
      <c r="J111" s="100">
        <f t="shared" si="10"/>
        <v>0</v>
      </c>
      <c r="K111" s="56">
        <f>726.3+500</f>
        <v>1226.3</v>
      </c>
    </row>
    <row r="112" spans="1:11" s="51" customFormat="1" ht="51">
      <c r="A112" s="47" t="s">
        <v>114</v>
      </c>
      <c r="B112" s="48" t="s">
        <v>69</v>
      </c>
      <c r="C112" s="48" t="s">
        <v>29</v>
      </c>
      <c r="D112" s="48" t="s">
        <v>43</v>
      </c>
      <c r="E112" s="49" t="s">
        <v>91</v>
      </c>
      <c r="F112" s="48"/>
      <c r="G112" s="48"/>
      <c r="H112" s="75">
        <f>H113+H121+H126</f>
        <v>9500</v>
      </c>
      <c r="I112" s="57">
        <f>I113+I121+I126</f>
        <v>13500</v>
      </c>
      <c r="J112" s="101">
        <f t="shared" si="10"/>
        <v>6851.4000000000015</v>
      </c>
      <c r="K112" s="57">
        <f>K113+K121+K126</f>
        <v>20351.4</v>
      </c>
    </row>
    <row r="113" spans="1:11" s="51" customFormat="1" ht="25.5">
      <c r="A113" s="50" t="s">
        <v>81</v>
      </c>
      <c r="B113" s="48" t="s">
        <v>69</v>
      </c>
      <c r="C113" s="48" t="s">
        <v>29</v>
      </c>
      <c r="D113" s="48" t="s">
        <v>43</v>
      </c>
      <c r="E113" s="49" t="s">
        <v>95</v>
      </c>
      <c r="F113" s="48"/>
      <c r="G113" s="48"/>
      <c r="H113" s="75">
        <f>H114</f>
        <v>1500</v>
      </c>
      <c r="I113" s="57">
        <f>I114</f>
        <v>1500</v>
      </c>
      <c r="J113" s="101">
        <f t="shared" si="10"/>
        <v>1</v>
      </c>
      <c r="K113" s="57">
        <f>K114</f>
        <v>1501</v>
      </c>
    </row>
    <row r="114" spans="1:11" ht="12.75">
      <c r="A114" s="40" t="s">
        <v>46</v>
      </c>
      <c r="B114" s="26" t="s">
        <v>69</v>
      </c>
      <c r="C114" s="26" t="s">
        <v>29</v>
      </c>
      <c r="D114" s="26" t="s">
        <v>43</v>
      </c>
      <c r="E114" s="15" t="s">
        <v>96</v>
      </c>
      <c r="F114" s="26" t="s">
        <v>0</v>
      </c>
      <c r="G114" s="26" t="s">
        <v>0</v>
      </c>
      <c r="H114" s="75">
        <f>H115</f>
        <v>1500</v>
      </c>
      <c r="I114" s="68">
        <f>I115+I118</f>
        <v>1500</v>
      </c>
      <c r="J114" s="100">
        <f t="shared" si="10"/>
        <v>1</v>
      </c>
      <c r="K114" s="68">
        <f>K115+K118</f>
        <v>1501</v>
      </c>
    </row>
    <row r="115" spans="1:11" s="3" customFormat="1" ht="25.5" hidden="1">
      <c r="A115" s="25" t="s">
        <v>56</v>
      </c>
      <c r="B115" s="26" t="s">
        <v>69</v>
      </c>
      <c r="C115" s="15" t="s">
        <v>29</v>
      </c>
      <c r="D115" s="15" t="s">
        <v>43</v>
      </c>
      <c r="E115" s="15" t="s">
        <v>96</v>
      </c>
      <c r="F115" s="15">
        <v>200</v>
      </c>
      <c r="G115" s="15" t="s">
        <v>0</v>
      </c>
      <c r="H115" s="75">
        <f>H116</f>
        <v>1500</v>
      </c>
      <c r="I115" s="68">
        <f>I116</f>
        <v>1500</v>
      </c>
      <c r="J115" s="100">
        <f t="shared" si="10"/>
        <v>0</v>
      </c>
      <c r="K115" s="68">
        <f>K116</f>
        <v>1500</v>
      </c>
    </row>
    <row r="116" spans="1:20" s="4" customFormat="1" ht="30.75" customHeight="1" hidden="1">
      <c r="A116" s="25" t="s">
        <v>42</v>
      </c>
      <c r="B116" s="26" t="s">
        <v>69</v>
      </c>
      <c r="C116" s="15" t="s">
        <v>29</v>
      </c>
      <c r="D116" s="15" t="s">
        <v>43</v>
      </c>
      <c r="E116" s="15" t="s">
        <v>96</v>
      </c>
      <c r="F116" s="15">
        <v>240</v>
      </c>
      <c r="G116" s="15" t="s">
        <v>0</v>
      </c>
      <c r="H116" s="75">
        <f>H117</f>
        <v>1500</v>
      </c>
      <c r="I116" s="68">
        <f>I117</f>
        <v>1500</v>
      </c>
      <c r="J116" s="100">
        <f t="shared" si="10"/>
        <v>0</v>
      </c>
      <c r="K116" s="68">
        <f>K117</f>
        <v>1500</v>
      </c>
      <c r="L116" s="1"/>
      <c r="M116" s="1"/>
      <c r="N116" s="1"/>
      <c r="O116" s="1"/>
      <c r="P116" s="1"/>
      <c r="Q116" s="1"/>
      <c r="R116" s="1"/>
      <c r="S116" s="1"/>
      <c r="T116" s="1"/>
    </row>
    <row r="117" spans="1:11" s="3" customFormat="1" ht="13.5" customHeight="1" hidden="1">
      <c r="A117" s="23" t="s">
        <v>47</v>
      </c>
      <c r="B117" s="24" t="s">
        <v>69</v>
      </c>
      <c r="C117" s="22" t="s">
        <v>29</v>
      </c>
      <c r="D117" s="22" t="s">
        <v>43</v>
      </c>
      <c r="E117" s="22" t="s">
        <v>96</v>
      </c>
      <c r="F117" s="22">
        <v>240</v>
      </c>
      <c r="G117" s="22">
        <v>4</v>
      </c>
      <c r="H117" s="76">
        <v>1500</v>
      </c>
      <c r="I117" s="69">
        <v>1500</v>
      </c>
      <c r="J117" s="100">
        <f t="shared" si="10"/>
        <v>0</v>
      </c>
      <c r="K117" s="69">
        <v>1500</v>
      </c>
    </row>
    <row r="118" spans="1:11" s="3" customFormat="1" ht="25.5">
      <c r="A118" s="25" t="s">
        <v>56</v>
      </c>
      <c r="B118" s="26" t="s">
        <v>69</v>
      </c>
      <c r="C118" s="15" t="s">
        <v>29</v>
      </c>
      <c r="D118" s="15" t="s">
        <v>43</v>
      </c>
      <c r="E118" s="15" t="s">
        <v>96</v>
      </c>
      <c r="F118" s="15">
        <v>800</v>
      </c>
      <c r="G118" s="15" t="s">
        <v>0</v>
      </c>
      <c r="H118" s="75">
        <f>H119</f>
        <v>1500</v>
      </c>
      <c r="I118" s="68">
        <v>0</v>
      </c>
      <c r="J118" s="100">
        <f>K118-I118</f>
        <v>1</v>
      </c>
      <c r="K118" s="68">
        <v>1</v>
      </c>
    </row>
    <row r="119" spans="1:20" s="4" customFormat="1" ht="30.75" customHeight="1">
      <c r="A119" s="25" t="s">
        <v>42</v>
      </c>
      <c r="B119" s="26" t="s">
        <v>69</v>
      </c>
      <c r="C119" s="15" t="s">
        <v>29</v>
      </c>
      <c r="D119" s="15" t="s">
        <v>43</v>
      </c>
      <c r="E119" s="15" t="s">
        <v>96</v>
      </c>
      <c r="F119" s="15">
        <v>850</v>
      </c>
      <c r="G119" s="15" t="s">
        <v>0</v>
      </c>
      <c r="H119" s="75">
        <f>H120</f>
        <v>1500</v>
      </c>
      <c r="I119" s="68">
        <v>0</v>
      </c>
      <c r="J119" s="100">
        <f>K119-I119</f>
        <v>1</v>
      </c>
      <c r="K119" s="68">
        <v>1</v>
      </c>
      <c r="L119" s="1"/>
      <c r="M119" s="1"/>
      <c r="N119" s="1"/>
      <c r="O119" s="1"/>
      <c r="P119" s="1"/>
      <c r="Q119" s="1"/>
      <c r="R119" s="1"/>
      <c r="S119" s="1"/>
      <c r="T119" s="1"/>
    </row>
    <row r="120" spans="1:11" s="3" customFormat="1" ht="13.5" customHeight="1">
      <c r="A120" s="23" t="s">
        <v>47</v>
      </c>
      <c r="B120" s="24" t="s">
        <v>69</v>
      </c>
      <c r="C120" s="22" t="s">
        <v>29</v>
      </c>
      <c r="D120" s="22" t="s">
        <v>43</v>
      </c>
      <c r="E120" s="22" t="s">
        <v>96</v>
      </c>
      <c r="F120" s="22">
        <v>850</v>
      </c>
      <c r="G120" s="22">
        <v>4</v>
      </c>
      <c r="H120" s="76">
        <v>1500</v>
      </c>
      <c r="I120" s="69">
        <v>0</v>
      </c>
      <c r="J120" s="100">
        <f>K120-I120</f>
        <v>1</v>
      </c>
      <c r="K120" s="69">
        <v>1</v>
      </c>
    </row>
    <row r="121" spans="1:11" s="64" customFormat="1" ht="25.5">
      <c r="A121" s="50" t="s">
        <v>72</v>
      </c>
      <c r="B121" s="48" t="s">
        <v>69</v>
      </c>
      <c r="C121" s="48" t="s">
        <v>29</v>
      </c>
      <c r="D121" s="48" t="s">
        <v>43</v>
      </c>
      <c r="E121" s="49" t="s">
        <v>97</v>
      </c>
      <c r="F121" s="63"/>
      <c r="G121" s="63"/>
      <c r="H121" s="75">
        <f aca="true" t="shared" si="14" ref="H121:K124">H122</f>
        <v>4500</v>
      </c>
      <c r="I121" s="57">
        <f t="shared" si="14"/>
        <v>8500</v>
      </c>
      <c r="J121" s="101">
        <f t="shared" si="10"/>
        <v>6850.4</v>
      </c>
      <c r="K121" s="57">
        <f t="shared" si="14"/>
        <v>15350.4</v>
      </c>
    </row>
    <row r="122" spans="1:11" s="3" customFormat="1" ht="12.75">
      <c r="A122" s="40" t="s">
        <v>46</v>
      </c>
      <c r="B122" s="26" t="s">
        <v>69</v>
      </c>
      <c r="C122" s="15" t="s">
        <v>29</v>
      </c>
      <c r="D122" s="15" t="s">
        <v>43</v>
      </c>
      <c r="E122" s="15" t="s">
        <v>98</v>
      </c>
      <c r="F122" s="15" t="s">
        <v>0</v>
      </c>
      <c r="G122" s="15" t="s">
        <v>0</v>
      </c>
      <c r="H122" s="75">
        <f t="shared" si="14"/>
        <v>4500</v>
      </c>
      <c r="I122" s="68">
        <f t="shared" si="14"/>
        <v>8500</v>
      </c>
      <c r="J122" s="100">
        <f t="shared" si="10"/>
        <v>6850.4</v>
      </c>
      <c r="K122" s="68">
        <f t="shared" si="14"/>
        <v>15350.4</v>
      </c>
    </row>
    <row r="123" spans="1:11" s="3" customFormat="1" ht="25.5">
      <c r="A123" s="25" t="s">
        <v>61</v>
      </c>
      <c r="B123" s="26" t="s">
        <v>69</v>
      </c>
      <c r="C123" s="15" t="s">
        <v>29</v>
      </c>
      <c r="D123" s="15" t="s">
        <v>43</v>
      </c>
      <c r="E123" s="15" t="s">
        <v>98</v>
      </c>
      <c r="F123" s="15" t="s">
        <v>13</v>
      </c>
      <c r="G123" s="15" t="s">
        <v>0</v>
      </c>
      <c r="H123" s="75">
        <f t="shared" si="14"/>
        <v>4500</v>
      </c>
      <c r="I123" s="68">
        <f t="shared" si="14"/>
        <v>8500</v>
      </c>
      <c r="J123" s="100">
        <f t="shared" si="10"/>
        <v>6850.4</v>
      </c>
      <c r="K123" s="68">
        <f t="shared" si="14"/>
        <v>15350.4</v>
      </c>
    </row>
    <row r="124" spans="1:11" s="3" customFormat="1" ht="28.5" customHeight="1">
      <c r="A124" s="25" t="s">
        <v>42</v>
      </c>
      <c r="B124" s="26" t="s">
        <v>69</v>
      </c>
      <c r="C124" s="15" t="s">
        <v>29</v>
      </c>
      <c r="D124" s="15" t="s">
        <v>43</v>
      </c>
      <c r="E124" s="15" t="s">
        <v>98</v>
      </c>
      <c r="F124" s="15" t="s">
        <v>14</v>
      </c>
      <c r="G124" s="15" t="s">
        <v>0</v>
      </c>
      <c r="H124" s="75">
        <f t="shared" si="14"/>
        <v>4500</v>
      </c>
      <c r="I124" s="68">
        <f t="shared" si="14"/>
        <v>8500</v>
      </c>
      <c r="J124" s="100">
        <f t="shared" si="10"/>
        <v>6850.4</v>
      </c>
      <c r="K124" s="68">
        <f t="shared" si="14"/>
        <v>15350.4</v>
      </c>
    </row>
    <row r="125" spans="1:11" s="3" customFormat="1" ht="13.5" customHeight="1">
      <c r="A125" s="23" t="s">
        <v>47</v>
      </c>
      <c r="B125" s="24" t="s">
        <v>69</v>
      </c>
      <c r="C125" s="22" t="s">
        <v>29</v>
      </c>
      <c r="D125" s="22" t="s">
        <v>43</v>
      </c>
      <c r="E125" s="22" t="s">
        <v>98</v>
      </c>
      <c r="F125" s="22">
        <v>240</v>
      </c>
      <c r="G125" s="22">
        <v>4</v>
      </c>
      <c r="H125" s="76">
        <v>4500</v>
      </c>
      <c r="I125" s="69">
        <f>4500+4000</f>
        <v>8500</v>
      </c>
      <c r="J125" s="100">
        <f t="shared" si="10"/>
        <v>6850.4</v>
      </c>
      <c r="K125" s="69">
        <v>15350.4</v>
      </c>
    </row>
    <row r="126" spans="1:11" s="64" customFormat="1" ht="25.5" hidden="1">
      <c r="A126" s="47" t="s">
        <v>82</v>
      </c>
      <c r="B126" s="48" t="s">
        <v>69</v>
      </c>
      <c r="C126" s="48" t="s">
        <v>29</v>
      </c>
      <c r="D126" s="48" t="s">
        <v>43</v>
      </c>
      <c r="E126" s="49" t="s">
        <v>99</v>
      </c>
      <c r="F126" s="63"/>
      <c r="G126" s="63"/>
      <c r="H126" s="75">
        <f aca="true" t="shared" si="15" ref="H126:K129">H127</f>
        <v>3500</v>
      </c>
      <c r="I126" s="57">
        <f t="shared" si="15"/>
        <v>3500</v>
      </c>
      <c r="J126" s="101">
        <f t="shared" si="10"/>
        <v>0</v>
      </c>
      <c r="K126" s="57">
        <f t="shared" si="15"/>
        <v>3500</v>
      </c>
    </row>
    <row r="127" spans="1:11" s="3" customFormat="1" ht="12.75" hidden="1">
      <c r="A127" s="40" t="s">
        <v>46</v>
      </c>
      <c r="B127" s="26" t="s">
        <v>69</v>
      </c>
      <c r="C127" s="15" t="s">
        <v>29</v>
      </c>
      <c r="D127" s="15" t="s">
        <v>43</v>
      </c>
      <c r="E127" s="15" t="s">
        <v>100</v>
      </c>
      <c r="F127" s="15" t="s">
        <v>0</v>
      </c>
      <c r="G127" s="15" t="s">
        <v>0</v>
      </c>
      <c r="H127" s="75">
        <f t="shared" si="15"/>
        <v>3500</v>
      </c>
      <c r="I127" s="68">
        <f t="shared" si="15"/>
        <v>3500</v>
      </c>
      <c r="J127" s="100">
        <f t="shared" si="10"/>
        <v>0</v>
      </c>
      <c r="K127" s="68">
        <f t="shared" si="15"/>
        <v>3500</v>
      </c>
    </row>
    <row r="128" spans="1:11" s="3" customFormat="1" ht="25.5" hidden="1">
      <c r="A128" s="25" t="s">
        <v>62</v>
      </c>
      <c r="B128" s="26" t="s">
        <v>69</v>
      </c>
      <c r="C128" s="15" t="s">
        <v>29</v>
      </c>
      <c r="D128" s="15" t="s">
        <v>43</v>
      </c>
      <c r="E128" s="15" t="s">
        <v>100</v>
      </c>
      <c r="F128" s="15" t="s">
        <v>13</v>
      </c>
      <c r="G128" s="15" t="s">
        <v>0</v>
      </c>
      <c r="H128" s="75">
        <f t="shared" si="15"/>
        <v>3500</v>
      </c>
      <c r="I128" s="68">
        <f t="shared" si="15"/>
        <v>3500</v>
      </c>
      <c r="J128" s="100">
        <f t="shared" si="10"/>
        <v>0</v>
      </c>
      <c r="K128" s="68">
        <f t="shared" si="15"/>
        <v>3500</v>
      </c>
    </row>
    <row r="129" spans="1:11" s="3" customFormat="1" ht="30" customHeight="1" hidden="1">
      <c r="A129" s="25" t="s">
        <v>60</v>
      </c>
      <c r="B129" s="26" t="s">
        <v>69</v>
      </c>
      <c r="C129" s="15" t="s">
        <v>29</v>
      </c>
      <c r="D129" s="15" t="s">
        <v>43</v>
      </c>
      <c r="E129" s="15" t="s">
        <v>100</v>
      </c>
      <c r="F129" s="15" t="s">
        <v>14</v>
      </c>
      <c r="G129" s="15" t="s">
        <v>0</v>
      </c>
      <c r="H129" s="75">
        <f t="shared" si="15"/>
        <v>3500</v>
      </c>
      <c r="I129" s="68">
        <f t="shared" si="15"/>
        <v>3500</v>
      </c>
      <c r="J129" s="100">
        <f t="shared" si="10"/>
        <v>0</v>
      </c>
      <c r="K129" s="68">
        <f t="shared" si="15"/>
        <v>3500</v>
      </c>
    </row>
    <row r="130" spans="1:11" s="3" customFormat="1" ht="15" customHeight="1" hidden="1">
      <c r="A130" s="23" t="s">
        <v>50</v>
      </c>
      <c r="B130" s="24" t="s">
        <v>69</v>
      </c>
      <c r="C130" s="22" t="s">
        <v>29</v>
      </c>
      <c r="D130" s="22" t="s">
        <v>43</v>
      </c>
      <c r="E130" s="22" t="s">
        <v>100</v>
      </c>
      <c r="F130" s="22">
        <v>240</v>
      </c>
      <c r="G130" s="22">
        <v>4</v>
      </c>
      <c r="H130" s="76">
        <v>3500</v>
      </c>
      <c r="I130" s="69">
        <v>3500</v>
      </c>
      <c r="J130" s="100">
        <f t="shared" si="10"/>
        <v>0</v>
      </c>
      <c r="K130" s="69">
        <v>3500</v>
      </c>
    </row>
    <row r="131" spans="1:11" s="3" customFormat="1" ht="33.75" customHeight="1">
      <c r="A131" s="33" t="s">
        <v>118</v>
      </c>
      <c r="B131" s="38" t="s">
        <v>69</v>
      </c>
      <c r="C131" s="38" t="s">
        <v>29</v>
      </c>
      <c r="D131" s="38" t="s">
        <v>117</v>
      </c>
      <c r="E131" s="54" t="s">
        <v>0</v>
      </c>
      <c r="F131" s="97"/>
      <c r="G131" s="97"/>
      <c r="H131" s="98"/>
      <c r="I131" s="55">
        <f aca="true" t="shared" si="16" ref="I131:K133">I132</f>
        <v>80000</v>
      </c>
      <c r="J131" s="99">
        <f t="shared" si="10"/>
        <v>1100</v>
      </c>
      <c r="K131" s="55">
        <f t="shared" si="16"/>
        <v>81100</v>
      </c>
    </row>
    <row r="132" spans="1:11" s="3" customFormat="1" ht="51" customHeight="1">
      <c r="A132" s="47" t="s">
        <v>113</v>
      </c>
      <c r="B132" s="48" t="s">
        <v>69</v>
      </c>
      <c r="C132" s="48" t="s">
        <v>29</v>
      </c>
      <c r="D132" s="48" t="s">
        <v>117</v>
      </c>
      <c r="E132" s="49" t="s">
        <v>88</v>
      </c>
      <c r="F132" s="63"/>
      <c r="G132" s="63"/>
      <c r="H132" s="75">
        <f>H133</f>
        <v>320</v>
      </c>
      <c r="I132" s="57">
        <f t="shared" si="16"/>
        <v>80000</v>
      </c>
      <c r="J132" s="101">
        <f t="shared" si="10"/>
        <v>1100</v>
      </c>
      <c r="K132" s="57">
        <f t="shared" si="16"/>
        <v>81100</v>
      </c>
    </row>
    <row r="133" spans="1:11" s="3" customFormat="1" ht="30" customHeight="1">
      <c r="A133" s="47" t="s">
        <v>83</v>
      </c>
      <c r="B133" s="48" t="s">
        <v>69</v>
      </c>
      <c r="C133" s="48" t="s">
        <v>29</v>
      </c>
      <c r="D133" s="48" t="s">
        <v>117</v>
      </c>
      <c r="E133" s="49" t="s">
        <v>89</v>
      </c>
      <c r="F133" s="63"/>
      <c r="G133" s="63"/>
      <c r="H133" s="75">
        <f>H139</f>
        <v>320</v>
      </c>
      <c r="I133" s="57">
        <f t="shared" si="16"/>
        <v>80000</v>
      </c>
      <c r="J133" s="101">
        <f t="shared" si="10"/>
        <v>1100</v>
      </c>
      <c r="K133" s="57">
        <f t="shared" si="16"/>
        <v>81100</v>
      </c>
    </row>
    <row r="134" spans="1:11" s="3" customFormat="1" ht="57" customHeight="1">
      <c r="A134" s="47" t="s">
        <v>116</v>
      </c>
      <c r="B134" s="48" t="s">
        <v>69</v>
      </c>
      <c r="C134" s="48" t="s">
        <v>29</v>
      </c>
      <c r="D134" s="48" t="s">
        <v>117</v>
      </c>
      <c r="E134" s="49" t="s">
        <v>115</v>
      </c>
      <c r="F134" s="63"/>
      <c r="G134" s="63"/>
      <c r="H134" s="57"/>
      <c r="I134" s="57">
        <f>I135</f>
        <v>80000</v>
      </c>
      <c r="J134" s="101">
        <f t="shared" si="10"/>
        <v>1100</v>
      </c>
      <c r="K134" s="57">
        <f>K135</f>
        <v>81100</v>
      </c>
    </row>
    <row r="135" spans="1:11" s="3" customFormat="1" ht="15" customHeight="1">
      <c r="A135" s="25" t="s">
        <v>62</v>
      </c>
      <c r="B135" s="96" t="s">
        <v>69</v>
      </c>
      <c r="C135" s="96" t="s">
        <v>29</v>
      </c>
      <c r="D135" s="96" t="s">
        <v>117</v>
      </c>
      <c r="E135" s="46" t="s">
        <v>115</v>
      </c>
      <c r="F135" s="15" t="s">
        <v>13</v>
      </c>
      <c r="G135" s="15"/>
      <c r="H135" s="68"/>
      <c r="I135" s="68">
        <f>I136</f>
        <v>80000</v>
      </c>
      <c r="J135" s="100">
        <f t="shared" si="10"/>
        <v>1100</v>
      </c>
      <c r="K135" s="68">
        <f>K136</f>
        <v>81100</v>
      </c>
    </row>
    <row r="136" spans="1:11" s="3" customFormat="1" ht="15" customHeight="1">
      <c r="A136" s="25" t="s">
        <v>60</v>
      </c>
      <c r="B136" s="96" t="s">
        <v>69</v>
      </c>
      <c r="C136" s="96" t="s">
        <v>29</v>
      </c>
      <c r="D136" s="96" t="s">
        <v>117</v>
      </c>
      <c r="E136" s="46" t="s">
        <v>115</v>
      </c>
      <c r="F136" s="15" t="s">
        <v>14</v>
      </c>
      <c r="G136" s="15"/>
      <c r="H136" s="68"/>
      <c r="I136" s="68">
        <f>I137+I138</f>
        <v>80000</v>
      </c>
      <c r="J136" s="100">
        <f t="shared" si="10"/>
        <v>1100</v>
      </c>
      <c r="K136" s="68">
        <f>K137+K138</f>
        <v>81100</v>
      </c>
    </row>
    <row r="137" spans="1:11" s="3" customFormat="1" ht="15" customHeight="1">
      <c r="A137" s="23" t="s">
        <v>75</v>
      </c>
      <c r="B137" s="96" t="s">
        <v>69</v>
      </c>
      <c r="C137" s="96" t="s">
        <v>29</v>
      </c>
      <c r="D137" s="96" t="s">
        <v>117</v>
      </c>
      <c r="E137" s="46" t="s">
        <v>115</v>
      </c>
      <c r="F137" s="22">
        <v>240</v>
      </c>
      <c r="G137" s="22">
        <v>1</v>
      </c>
      <c r="H137" s="68"/>
      <c r="I137" s="68">
        <v>70000</v>
      </c>
      <c r="J137" s="100">
        <f t="shared" si="10"/>
        <v>0</v>
      </c>
      <c r="K137" s="68">
        <v>70000</v>
      </c>
    </row>
    <row r="138" spans="1:11" s="3" customFormat="1" ht="15" customHeight="1">
      <c r="A138" s="23" t="s">
        <v>47</v>
      </c>
      <c r="B138" s="96" t="s">
        <v>69</v>
      </c>
      <c r="C138" s="96" t="s">
        <v>29</v>
      </c>
      <c r="D138" s="96" t="s">
        <v>117</v>
      </c>
      <c r="E138" s="46" t="s">
        <v>115</v>
      </c>
      <c r="F138" s="22">
        <v>240</v>
      </c>
      <c r="G138" s="22">
        <v>4</v>
      </c>
      <c r="H138" s="68"/>
      <c r="I138" s="68">
        <v>10000</v>
      </c>
      <c r="J138" s="100">
        <f t="shared" si="10"/>
        <v>1100</v>
      </c>
      <c r="K138" s="68">
        <v>11100</v>
      </c>
    </row>
    <row r="139" spans="1:11" s="3" customFormat="1" ht="12.75" hidden="1">
      <c r="A139" s="17" t="s">
        <v>30</v>
      </c>
      <c r="B139" s="38" t="s">
        <v>69</v>
      </c>
      <c r="C139" s="21" t="s">
        <v>31</v>
      </c>
      <c r="D139" s="21" t="s">
        <v>0</v>
      </c>
      <c r="E139" s="21" t="s">
        <v>0</v>
      </c>
      <c r="F139" s="21" t="s">
        <v>0</v>
      </c>
      <c r="G139" s="21" t="s">
        <v>0</v>
      </c>
      <c r="H139" s="74">
        <f aca="true" t="shared" si="17" ref="H139:K144">H140</f>
        <v>320</v>
      </c>
      <c r="I139" s="53">
        <f t="shared" si="17"/>
        <v>320</v>
      </c>
      <c r="J139" s="83">
        <f t="shared" si="10"/>
        <v>0</v>
      </c>
      <c r="K139" s="53">
        <f t="shared" si="17"/>
        <v>320</v>
      </c>
    </row>
    <row r="140" spans="1:11" s="3" customFormat="1" ht="12.75" hidden="1">
      <c r="A140" s="33" t="s">
        <v>32</v>
      </c>
      <c r="B140" s="38" t="s">
        <v>69</v>
      </c>
      <c r="C140" s="36" t="s">
        <v>31</v>
      </c>
      <c r="D140" s="36" t="s">
        <v>33</v>
      </c>
      <c r="E140" s="36" t="s">
        <v>0</v>
      </c>
      <c r="F140" s="36" t="s">
        <v>0</v>
      </c>
      <c r="G140" s="36" t="s">
        <v>0</v>
      </c>
      <c r="H140" s="75">
        <f t="shared" si="17"/>
        <v>320</v>
      </c>
      <c r="I140" s="55">
        <f t="shared" si="17"/>
        <v>320</v>
      </c>
      <c r="J140" s="99">
        <f t="shared" si="10"/>
        <v>0</v>
      </c>
      <c r="K140" s="55">
        <f t="shared" si="17"/>
        <v>320</v>
      </c>
    </row>
    <row r="141" spans="1:11" s="3" customFormat="1" ht="14.25" customHeight="1" hidden="1">
      <c r="A141" s="25" t="s">
        <v>57</v>
      </c>
      <c r="B141" s="26" t="s">
        <v>69</v>
      </c>
      <c r="C141" s="15" t="s">
        <v>31</v>
      </c>
      <c r="D141" s="15" t="s">
        <v>33</v>
      </c>
      <c r="E141" s="15" t="s">
        <v>84</v>
      </c>
      <c r="F141" s="15" t="s">
        <v>0</v>
      </c>
      <c r="G141" s="15" t="s">
        <v>0</v>
      </c>
      <c r="H141" s="75">
        <f t="shared" si="17"/>
        <v>320</v>
      </c>
      <c r="I141" s="68">
        <f t="shared" si="17"/>
        <v>320</v>
      </c>
      <c r="J141" s="100">
        <f t="shared" si="10"/>
        <v>0</v>
      </c>
      <c r="K141" s="68">
        <f t="shared" si="17"/>
        <v>320</v>
      </c>
    </row>
    <row r="142" spans="1:11" s="64" customFormat="1" ht="38.25" hidden="1">
      <c r="A142" s="50" t="s">
        <v>58</v>
      </c>
      <c r="B142" s="48" t="s">
        <v>69</v>
      </c>
      <c r="C142" s="49" t="s">
        <v>31</v>
      </c>
      <c r="D142" s="49" t="s">
        <v>33</v>
      </c>
      <c r="E142" s="49" t="s">
        <v>93</v>
      </c>
      <c r="F142" s="49" t="s">
        <v>0</v>
      </c>
      <c r="G142" s="49" t="s">
        <v>0</v>
      </c>
      <c r="H142" s="75">
        <f t="shared" si="17"/>
        <v>320</v>
      </c>
      <c r="I142" s="57">
        <f t="shared" si="17"/>
        <v>320</v>
      </c>
      <c r="J142" s="101">
        <f t="shared" si="10"/>
        <v>0</v>
      </c>
      <c r="K142" s="57">
        <f t="shared" si="17"/>
        <v>320</v>
      </c>
    </row>
    <row r="143" spans="1:11" s="3" customFormat="1" ht="18" customHeight="1" hidden="1">
      <c r="A143" s="25" t="s">
        <v>34</v>
      </c>
      <c r="B143" s="26" t="s">
        <v>69</v>
      </c>
      <c r="C143" s="15" t="s">
        <v>31</v>
      </c>
      <c r="D143" s="15" t="s">
        <v>33</v>
      </c>
      <c r="E143" s="15" t="s">
        <v>93</v>
      </c>
      <c r="F143" s="15" t="s">
        <v>35</v>
      </c>
      <c r="G143" s="15" t="s">
        <v>0</v>
      </c>
      <c r="H143" s="75">
        <f t="shared" si="17"/>
        <v>320</v>
      </c>
      <c r="I143" s="68">
        <f t="shared" si="17"/>
        <v>320</v>
      </c>
      <c r="J143" s="100">
        <f t="shared" si="10"/>
        <v>0</v>
      </c>
      <c r="K143" s="68">
        <f t="shared" si="17"/>
        <v>320</v>
      </c>
    </row>
    <row r="144" spans="1:20" s="4" customFormat="1" ht="25.5" hidden="1">
      <c r="A144" s="25" t="s">
        <v>79</v>
      </c>
      <c r="B144" s="26" t="s">
        <v>69</v>
      </c>
      <c r="C144" s="15" t="s">
        <v>31</v>
      </c>
      <c r="D144" s="15" t="s">
        <v>33</v>
      </c>
      <c r="E144" s="15" t="s">
        <v>93</v>
      </c>
      <c r="F144" s="15">
        <v>310</v>
      </c>
      <c r="G144" s="15"/>
      <c r="H144" s="75">
        <f t="shared" si="17"/>
        <v>320</v>
      </c>
      <c r="I144" s="68">
        <f t="shared" si="17"/>
        <v>320</v>
      </c>
      <c r="J144" s="100">
        <f t="shared" si="10"/>
        <v>0</v>
      </c>
      <c r="K144" s="68">
        <f t="shared" si="17"/>
        <v>320</v>
      </c>
      <c r="L144" s="1"/>
      <c r="M144" s="1"/>
      <c r="N144" s="1"/>
      <c r="O144" s="1"/>
      <c r="P144" s="1"/>
      <c r="Q144" s="1"/>
      <c r="R144" s="1"/>
      <c r="S144" s="1"/>
      <c r="T144" s="1"/>
    </row>
    <row r="145" spans="1:20" s="10" customFormat="1" ht="17.25" customHeight="1" hidden="1">
      <c r="A145" s="23" t="s">
        <v>50</v>
      </c>
      <c r="B145" s="24" t="s">
        <v>69</v>
      </c>
      <c r="C145" s="22" t="s">
        <v>31</v>
      </c>
      <c r="D145" s="22" t="s">
        <v>33</v>
      </c>
      <c r="E145" s="22" t="s">
        <v>93</v>
      </c>
      <c r="F145" s="22">
        <v>310</v>
      </c>
      <c r="G145" s="22">
        <v>4</v>
      </c>
      <c r="H145" s="76">
        <v>320</v>
      </c>
      <c r="I145" s="69">
        <v>320</v>
      </c>
      <c r="J145" s="100">
        <f t="shared" si="10"/>
        <v>0</v>
      </c>
      <c r="K145" s="69">
        <v>320</v>
      </c>
      <c r="L145" s="3"/>
      <c r="M145" s="3"/>
      <c r="N145" s="3"/>
      <c r="O145" s="3"/>
      <c r="P145" s="3"/>
      <c r="Q145" s="3"/>
      <c r="R145" s="3"/>
      <c r="S145" s="3"/>
      <c r="T145" s="3"/>
    </row>
    <row r="146" spans="1:11" ht="12.75" hidden="1">
      <c r="A146" s="17" t="s">
        <v>36</v>
      </c>
      <c r="B146" s="38" t="s">
        <v>69</v>
      </c>
      <c r="C146" s="21" t="s">
        <v>37</v>
      </c>
      <c r="D146" s="21" t="s">
        <v>0</v>
      </c>
      <c r="E146" s="21" t="s">
        <v>0</v>
      </c>
      <c r="F146" s="21" t="s">
        <v>0</v>
      </c>
      <c r="G146" s="21" t="s">
        <v>0</v>
      </c>
      <c r="H146" s="74">
        <f aca="true" t="shared" si="18" ref="H146:K151">H147</f>
        <v>50</v>
      </c>
      <c r="I146" s="53">
        <f t="shared" si="18"/>
        <v>50</v>
      </c>
      <c r="J146" s="83">
        <f t="shared" si="10"/>
        <v>0</v>
      </c>
      <c r="K146" s="53">
        <f t="shared" si="18"/>
        <v>50</v>
      </c>
    </row>
    <row r="147" spans="1:11" s="2" customFormat="1" ht="12.75" hidden="1">
      <c r="A147" s="33" t="s">
        <v>38</v>
      </c>
      <c r="B147" s="38" t="s">
        <v>69</v>
      </c>
      <c r="C147" s="36" t="s">
        <v>37</v>
      </c>
      <c r="D147" s="36" t="s">
        <v>39</v>
      </c>
      <c r="E147" s="36" t="s">
        <v>0</v>
      </c>
      <c r="F147" s="36" t="s">
        <v>0</v>
      </c>
      <c r="G147" s="36" t="s">
        <v>0</v>
      </c>
      <c r="H147" s="75">
        <f t="shared" si="18"/>
        <v>50</v>
      </c>
      <c r="I147" s="55">
        <f t="shared" si="18"/>
        <v>50</v>
      </c>
      <c r="J147" s="99">
        <f t="shared" si="10"/>
        <v>0</v>
      </c>
      <c r="K147" s="55">
        <f t="shared" si="18"/>
        <v>50</v>
      </c>
    </row>
    <row r="148" spans="1:11" ht="16.5" customHeight="1" hidden="1">
      <c r="A148" s="25" t="s">
        <v>57</v>
      </c>
      <c r="B148" s="26" t="s">
        <v>69</v>
      </c>
      <c r="C148" s="15" t="s">
        <v>37</v>
      </c>
      <c r="D148" s="15" t="s">
        <v>39</v>
      </c>
      <c r="E148" s="15" t="s">
        <v>84</v>
      </c>
      <c r="F148" s="15" t="s">
        <v>0</v>
      </c>
      <c r="G148" s="15" t="s">
        <v>0</v>
      </c>
      <c r="H148" s="75">
        <f t="shared" si="18"/>
        <v>50</v>
      </c>
      <c r="I148" s="68">
        <f t="shared" si="18"/>
        <v>50</v>
      </c>
      <c r="J148" s="100">
        <f>K148-I148</f>
        <v>0</v>
      </c>
      <c r="K148" s="68">
        <f t="shared" si="18"/>
        <v>50</v>
      </c>
    </row>
    <row r="149" spans="1:11" s="51" customFormat="1" ht="39.75" customHeight="1" hidden="1">
      <c r="A149" s="50" t="s">
        <v>59</v>
      </c>
      <c r="B149" s="48" t="s">
        <v>69</v>
      </c>
      <c r="C149" s="49" t="s">
        <v>37</v>
      </c>
      <c r="D149" s="49" t="s">
        <v>39</v>
      </c>
      <c r="E149" s="49" t="s">
        <v>94</v>
      </c>
      <c r="F149" s="49" t="s">
        <v>0</v>
      </c>
      <c r="G149" s="49" t="s">
        <v>0</v>
      </c>
      <c r="H149" s="75">
        <f t="shared" si="18"/>
        <v>50</v>
      </c>
      <c r="I149" s="57">
        <f t="shared" si="18"/>
        <v>50</v>
      </c>
      <c r="J149" s="101">
        <f>K149-I149</f>
        <v>0</v>
      </c>
      <c r="K149" s="57">
        <f t="shared" si="18"/>
        <v>50</v>
      </c>
    </row>
    <row r="150" spans="1:11" s="3" customFormat="1" ht="25.5" hidden="1">
      <c r="A150" s="25" t="s">
        <v>62</v>
      </c>
      <c r="B150" s="26" t="s">
        <v>69</v>
      </c>
      <c r="C150" s="15" t="s">
        <v>37</v>
      </c>
      <c r="D150" s="15" t="s">
        <v>39</v>
      </c>
      <c r="E150" s="15" t="s">
        <v>94</v>
      </c>
      <c r="F150" s="15" t="s">
        <v>13</v>
      </c>
      <c r="G150" s="15" t="s">
        <v>0</v>
      </c>
      <c r="H150" s="75">
        <f t="shared" si="18"/>
        <v>50</v>
      </c>
      <c r="I150" s="68">
        <f t="shared" si="18"/>
        <v>50</v>
      </c>
      <c r="J150" s="100">
        <f>K150-I150</f>
        <v>0</v>
      </c>
      <c r="K150" s="68">
        <f t="shared" si="18"/>
        <v>50</v>
      </c>
    </row>
    <row r="151" spans="1:20" s="4" customFormat="1" ht="30" customHeight="1" hidden="1">
      <c r="A151" s="25" t="s">
        <v>60</v>
      </c>
      <c r="B151" s="26" t="s">
        <v>69</v>
      </c>
      <c r="C151" s="15" t="s">
        <v>37</v>
      </c>
      <c r="D151" s="15" t="s">
        <v>39</v>
      </c>
      <c r="E151" s="15" t="s">
        <v>94</v>
      </c>
      <c r="F151" s="15" t="s">
        <v>14</v>
      </c>
      <c r="G151" s="15" t="s">
        <v>0</v>
      </c>
      <c r="H151" s="75">
        <f t="shared" si="18"/>
        <v>50</v>
      </c>
      <c r="I151" s="68">
        <f t="shared" si="18"/>
        <v>50</v>
      </c>
      <c r="J151" s="100">
        <f>K151-I151</f>
        <v>0</v>
      </c>
      <c r="K151" s="68">
        <f t="shared" si="18"/>
        <v>50</v>
      </c>
      <c r="L151" s="67"/>
      <c r="M151" s="1"/>
      <c r="N151" s="1"/>
      <c r="O151" s="1"/>
      <c r="P151" s="1"/>
      <c r="Q151" s="1"/>
      <c r="R151" s="1"/>
      <c r="S151" s="1"/>
      <c r="T151" s="1"/>
    </row>
    <row r="152" spans="1:20" s="10" customFormat="1" ht="15" customHeight="1" hidden="1">
      <c r="A152" s="23" t="s">
        <v>50</v>
      </c>
      <c r="B152" s="24" t="s">
        <v>69</v>
      </c>
      <c r="C152" s="22" t="s">
        <v>37</v>
      </c>
      <c r="D152" s="22" t="s">
        <v>39</v>
      </c>
      <c r="E152" s="22" t="s">
        <v>94</v>
      </c>
      <c r="F152" s="22">
        <v>240</v>
      </c>
      <c r="G152" s="22">
        <v>4</v>
      </c>
      <c r="H152" s="76">
        <v>50</v>
      </c>
      <c r="I152" s="69">
        <v>50</v>
      </c>
      <c r="J152" s="100">
        <f>K152-I152</f>
        <v>0</v>
      </c>
      <c r="K152" s="69">
        <v>50</v>
      </c>
      <c r="L152" s="94"/>
      <c r="M152" s="3"/>
      <c r="N152" s="3"/>
      <c r="O152" s="3"/>
      <c r="P152" s="3"/>
      <c r="Q152" s="3"/>
      <c r="R152" s="3"/>
      <c r="S152" s="3"/>
      <c r="T152" s="3"/>
    </row>
    <row r="153" ht="12.75" hidden="1"/>
  </sheetData>
  <sheetProtection/>
  <autoFilter ref="A7:H152"/>
  <mergeCells count="2">
    <mergeCell ref="A4:K4"/>
    <mergeCell ref="E2:K2"/>
  </mergeCells>
  <printOptions/>
  <pageMargins left="0.3937007874015748" right="0.31496062992125984" top="0.3937007874015748" bottom="0.3937007874015748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2020-12-15T06:30:45Z</cp:lastPrinted>
  <dcterms:created xsi:type="dcterms:W3CDTF">2006-09-16T00:00:00Z</dcterms:created>
  <dcterms:modified xsi:type="dcterms:W3CDTF">2023-09-28T05:40:08Z</dcterms:modified>
  <cp:category/>
  <cp:version/>
  <cp:contentType/>
  <cp:contentStatus/>
</cp:coreProperties>
</file>