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Area" localSheetId="0">Table1!$A$1:$G$37</definedName>
  </definedNames>
  <calcPr calcId="124519"/>
</workbook>
</file>

<file path=xl/calcChain.xml><?xml version="1.0" encoding="utf-8"?>
<calcChain xmlns="http://schemas.openxmlformats.org/spreadsheetml/2006/main">
  <c r="G27" i="1"/>
  <c r="G21"/>
  <c r="G13"/>
  <c r="F13" s="1"/>
  <c r="G30"/>
  <c r="F30" s="1"/>
  <c r="G29"/>
  <c r="G23"/>
  <c r="G22"/>
  <c r="G17"/>
  <c r="G12" s="1"/>
  <c r="E35"/>
  <c r="E31"/>
  <c r="E29"/>
  <c r="E27"/>
  <c r="E26"/>
  <c r="E24"/>
  <c r="E18"/>
  <c r="E17"/>
  <c r="E13"/>
  <c r="E12"/>
  <c r="E11"/>
  <c r="E10"/>
  <c r="E9"/>
  <c r="E8"/>
  <c r="G26"/>
  <c r="F29"/>
  <c r="F17"/>
  <c r="F9"/>
  <c r="F14"/>
  <c r="F15"/>
  <c r="F16"/>
  <c r="F19"/>
  <c r="F20"/>
  <c r="F21"/>
  <c r="F22"/>
  <c r="F23"/>
  <c r="F25"/>
  <c r="F26"/>
  <c r="F27"/>
  <c r="F28"/>
  <c r="F32"/>
  <c r="F33"/>
  <c r="F34"/>
  <c r="F36"/>
  <c r="F37"/>
  <c r="G35"/>
  <c r="F35" s="1"/>
  <c r="G31"/>
  <c r="F31" s="1"/>
  <c r="G24"/>
  <c r="F24" s="1"/>
  <c r="G10"/>
  <c r="F10" s="1"/>
  <c r="G9"/>
  <c r="F12" l="1"/>
  <c r="G11"/>
  <c r="F11" s="1"/>
  <c r="G18"/>
  <c r="F18" s="1"/>
  <c r="G8" l="1"/>
  <c r="F8" s="1"/>
</calcChain>
</file>

<file path=xl/sharedStrings.xml><?xml version="1.0" encoding="utf-8"?>
<sst xmlns="http://schemas.openxmlformats.org/spreadsheetml/2006/main" count="90" uniqueCount="47">
  <si>
    <t/>
  </si>
  <si>
    <t>Наименование</t>
  </si>
  <si>
    <t>РПр</t>
  </si>
  <si>
    <t>ПР</t>
  </si>
  <si>
    <t>Итого</t>
  </si>
  <si>
    <t>ОБЩЕГОСУДАРСТВЕННЫЕ ВОПРОСЫ</t>
  </si>
  <si>
    <t>0100</t>
  </si>
  <si>
    <t>Резервные фонды</t>
  </si>
  <si>
    <t>0111</t>
  </si>
  <si>
    <t>Другие общегосударственные вопросы</t>
  </si>
  <si>
    <t>0113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</si>
  <si>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</si>
  <si>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</si>
  <si>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</si>
  <si>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</si>
  <si>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</si>
  <si>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</si>
  <si>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СОЦИАЛЬНАЯ ПОЛИТИКА</t>
  </si>
  <si>
    <t>1000</t>
  </si>
  <si>
    <t>Пенсионное обеспечение</t>
  </si>
  <si>
    <t>1001</t>
  </si>
  <si>
    <t>ФИЗИЧЕСКАЯ КУЛЬТУРА И СПОРТ</t>
  </si>
  <si>
    <t>1100</t>
  </si>
  <si>
    <t>Массовый спорт</t>
  </si>
  <si>
    <t>1102</t>
  </si>
  <si>
    <t>Благоустройство</t>
  </si>
  <si>
    <t>0503</t>
  </si>
  <si>
    <t>Средства бюджета городского поселения</t>
  </si>
  <si>
    <t>Функционирование высшего должностного лица субъекта Российской Федерации и муниципального образования</t>
  </si>
  <si>
    <t>0103</t>
  </si>
  <si>
    <t>0502</t>
  </si>
  <si>
    <t>Коммунальное хозяйство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</si>
  <si>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</si>
  <si>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</si>
  <si>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Социальное обеспечение населения</t>
  </si>
  <si>
    <t>Средства областного бюджета</t>
  </si>
  <si>
    <t>0412</t>
  </si>
  <si>
    <t>Средства федерального бюджета</t>
  </si>
  <si>
    <t>Другие вопросы в области национальной экономики</t>
  </si>
  <si>
    <t>тыс.руб.</t>
  </si>
  <si>
    <t>0505</t>
  </si>
  <si>
    <t>Распределение бюджетных ассигнований муниципального образования - поселок городского типа Колпна Колпнянского района Орловской области по разделам и подразделам классификации расходов бюджета на 2023 год</t>
  </si>
  <si>
    <t>Утверждено</t>
  </si>
  <si>
    <t>Поправки</t>
  </si>
  <si>
    <t>Сумма с поправками</t>
  </si>
  <si>
    <t>Другие вопросы в области жилищно-коммунального хозяйства</t>
  </si>
  <si>
    <t>Приложение № 3    к Решению Колпнянского поселкового Совета народных депутатов  № 47 от "29" сентября 2023 г.  «О внесении изменений в Решение Колпнянского поселкового Совета народных депутатов от "21" декабря 2022 г. № 31 "О бюджете муниципального образования - поселок городского типа Колпна Колпнянского района Орловской области на 2023 год и плановый период 2024 и 2025 годов»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</si>
</sst>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44"/>
      </patternFill>
    </fill>
    <fill>
      <patternFill patternType="solid">
        <fgColor rgb="FF99CCFF"/>
        <bgColor indexed="44"/>
      </patternFill>
    </fill>
    <fill>
      <patternFill patternType="solid">
        <fgColor rgb="FF99CCFF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top" wrapText="1"/>
    </xf>
  </cellStyleXfs>
  <cellXfs count="48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0" fillId="0" borderId="0" xfId="0" applyNumberFormat="1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right" vertical="center" wrapText="1"/>
    </xf>
    <xf numFmtId="164" fontId="10" fillId="4" borderId="1" xfId="0" applyNumberFormat="1" applyFont="1" applyFill="1" applyBorder="1" applyAlignment="1">
      <alignment horizontal="right" vertical="center" wrapText="1"/>
    </xf>
    <xf numFmtId="0" fontId="0" fillId="4" borderId="0" xfId="0" applyFont="1" applyFill="1" applyAlignment="1">
      <alignment vertical="top" wrapText="1"/>
    </xf>
    <xf numFmtId="0" fontId="1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workbookViewId="0">
      <selection activeCell="C2" sqref="C2:G2"/>
    </sheetView>
  </sheetViews>
  <sheetFormatPr defaultRowHeight="12.75"/>
  <cols>
    <col min="1" max="1" width="77" customWidth="1"/>
    <col min="2" max="2" width="7.83203125" customWidth="1"/>
    <col min="3" max="3" width="13.1640625" customWidth="1"/>
    <col min="4" max="4" width="11.5" customWidth="1"/>
    <col min="5" max="7" width="16.6640625" style="8" customWidth="1"/>
  </cols>
  <sheetData>
    <row r="1" spans="1:7">
      <c r="A1" t="s">
        <v>0</v>
      </c>
    </row>
    <row r="2" spans="1:7" ht="129" customHeight="1">
      <c r="A2" s="1" t="s">
        <v>0</v>
      </c>
      <c r="B2" s="19"/>
      <c r="C2" s="29" t="s">
        <v>46</v>
      </c>
      <c r="D2" s="29"/>
      <c r="E2" s="29"/>
      <c r="F2" s="29"/>
      <c r="G2" s="29"/>
    </row>
    <row r="3" spans="1:7" ht="17.45" customHeight="1">
      <c r="A3" s="28" t="s">
        <v>0</v>
      </c>
      <c r="B3" s="28"/>
      <c r="C3" s="28"/>
      <c r="D3" s="28"/>
      <c r="E3" s="28"/>
      <c r="F3"/>
      <c r="G3"/>
    </row>
    <row r="4" spans="1:7" ht="52.5" customHeight="1">
      <c r="A4" s="35" t="s">
        <v>41</v>
      </c>
      <c r="B4" s="35"/>
      <c r="C4" s="35"/>
      <c r="D4" s="35"/>
      <c r="E4" s="35"/>
      <c r="F4" s="35"/>
      <c r="G4" s="35"/>
    </row>
    <row r="5" spans="1:7" ht="2.25" hidden="1" customHeight="1">
      <c r="A5" s="29" t="s">
        <v>0</v>
      </c>
      <c r="B5" s="29"/>
      <c r="C5" s="29"/>
      <c r="D5" s="1" t="s">
        <v>0</v>
      </c>
      <c r="E5" s="9" t="s">
        <v>0</v>
      </c>
      <c r="F5" s="9" t="s">
        <v>0</v>
      </c>
      <c r="G5" s="9" t="s">
        <v>0</v>
      </c>
    </row>
    <row r="6" spans="1:7" ht="28.35" customHeight="1">
      <c r="A6" s="28" t="s">
        <v>0</v>
      </c>
      <c r="B6" s="28"/>
      <c r="C6" s="28"/>
      <c r="D6" s="1" t="s">
        <v>0</v>
      </c>
      <c r="E6" s="9"/>
      <c r="F6" s="9"/>
      <c r="G6" s="9" t="s">
        <v>39</v>
      </c>
    </row>
    <row r="7" spans="1:7" ht="43.7" customHeight="1">
      <c r="A7" s="32" t="s">
        <v>1</v>
      </c>
      <c r="B7" s="32"/>
      <c r="C7" s="2" t="s">
        <v>2</v>
      </c>
      <c r="D7" s="2" t="s">
        <v>3</v>
      </c>
      <c r="E7" s="14" t="s">
        <v>42</v>
      </c>
      <c r="F7" s="14" t="s">
        <v>43</v>
      </c>
      <c r="G7" s="14" t="s">
        <v>44</v>
      </c>
    </row>
    <row r="8" spans="1:7" ht="17.100000000000001" customHeight="1">
      <c r="A8" s="30" t="s">
        <v>4</v>
      </c>
      <c r="B8" s="31"/>
      <c r="C8" s="18" t="s">
        <v>0</v>
      </c>
      <c r="D8" s="3" t="s">
        <v>0</v>
      </c>
      <c r="E8" s="10">
        <f>E12+E18+E24+E31+E35</f>
        <v>116336.29999999999</v>
      </c>
      <c r="F8" s="22">
        <f>G8-E8</f>
        <v>9662.0000000000146</v>
      </c>
      <c r="G8" s="10">
        <f>G12+G18+G24+G31+G35</f>
        <v>125998.3</v>
      </c>
    </row>
    <row r="9" spans="1:7" ht="17.100000000000001" customHeight="1">
      <c r="A9" s="40" t="s">
        <v>37</v>
      </c>
      <c r="B9" s="41"/>
      <c r="C9" s="17">
        <v>1</v>
      </c>
      <c r="D9" s="3"/>
      <c r="E9" s="10">
        <f>E19+E25</f>
        <v>75357.5</v>
      </c>
      <c r="F9" s="22">
        <f t="shared" ref="F9:F37" si="0">G9-E9</f>
        <v>0</v>
      </c>
      <c r="G9" s="10">
        <f>G19+G25</f>
        <v>75357.5</v>
      </c>
    </row>
    <row r="10" spans="1:7" ht="17.100000000000001" customHeight="1">
      <c r="A10" s="33" t="s">
        <v>35</v>
      </c>
      <c r="B10" s="34"/>
      <c r="C10" s="17">
        <v>2</v>
      </c>
      <c r="D10" s="3"/>
      <c r="E10" s="10">
        <f>E20+E26</f>
        <v>1070.0999999999999</v>
      </c>
      <c r="F10" s="22">
        <f t="shared" si="0"/>
        <v>0</v>
      </c>
      <c r="G10" s="10">
        <f>G20+G26</f>
        <v>1070.0999999999999</v>
      </c>
    </row>
    <row r="11" spans="1:7" ht="17.100000000000001" customHeight="1">
      <c r="A11" s="42" t="s">
        <v>27</v>
      </c>
      <c r="B11" s="43"/>
      <c r="C11" s="4">
        <v>4</v>
      </c>
      <c r="D11" s="3"/>
      <c r="E11" s="10">
        <f>E13+E21+E27+E32+E36</f>
        <v>39908.699999999997</v>
      </c>
      <c r="F11" s="22">
        <f t="shared" si="0"/>
        <v>9662</v>
      </c>
      <c r="G11" s="10">
        <f>G13+G21+G27+G32+G36</f>
        <v>49570.7</v>
      </c>
    </row>
    <row r="12" spans="1:7" s="26" customFormat="1" ht="15" customHeight="1">
      <c r="A12" s="38" t="s">
        <v>5</v>
      </c>
      <c r="B12" s="39"/>
      <c r="C12" s="23" t="s">
        <v>6</v>
      </c>
      <c r="D12" s="23" t="s">
        <v>0</v>
      </c>
      <c r="E12" s="24">
        <f>E14+E16+E17</f>
        <v>3267.5</v>
      </c>
      <c r="F12" s="25">
        <f t="shared" si="0"/>
        <v>391.19999999999982</v>
      </c>
      <c r="G12" s="24">
        <f>G14+G16+G17</f>
        <v>3658.7</v>
      </c>
    </row>
    <row r="13" spans="1:7" ht="14.25" customHeight="1">
      <c r="A13" s="42" t="s">
        <v>27</v>
      </c>
      <c r="B13" s="43"/>
      <c r="C13" s="4">
        <v>4</v>
      </c>
      <c r="D13" s="4" t="s">
        <v>0</v>
      </c>
      <c r="E13" s="10">
        <f>2582+26.7+658.8</f>
        <v>3267.5</v>
      </c>
      <c r="F13" s="22">
        <f t="shared" si="0"/>
        <v>391.19999999999982</v>
      </c>
      <c r="G13" s="10">
        <f>2582+26.7+658.8+391.2</f>
        <v>3658.7</v>
      </c>
    </row>
    <row r="14" spans="1:7" ht="28.5" hidden="1" customHeight="1">
      <c r="A14" s="44" t="s">
        <v>28</v>
      </c>
      <c r="B14" s="45"/>
      <c r="C14" s="18" t="s">
        <v>6</v>
      </c>
      <c r="D14" s="13" t="s">
        <v>29</v>
      </c>
      <c r="E14" s="11">
        <v>1246</v>
      </c>
      <c r="F14" s="12">
        <f t="shared" si="0"/>
        <v>0</v>
      </c>
      <c r="G14" s="11">
        <v>1246</v>
      </c>
    </row>
    <row r="15" spans="1:7" ht="69" hidden="1" customHeight="1">
      <c r="A15" s="44" t="s">
        <v>33</v>
      </c>
      <c r="B15" s="45"/>
      <c r="C15" s="18" t="s">
        <v>6</v>
      </c>
      <c r="D15" s="13" t="s">
        <v>32</v>
      </c>
      <c r="E15" s="11"/>
      <c r="F15" s="12">
        <f t="shared" si="0"/>
        <v>0</v>
      </c>
      <c r="G15" s="11"/>
    </row>
    <row r="16" spans="1:7" ht="15" hidden="1" customHeight="1">
      <c r="A16" s="36" t="s">
        <v>7</v>
      </c>
      <c r="B16" s="37"/>
      <c r="C16" s="18" t="s">
        <v>6</v>
      </c>
      <c r="D16" s="18" t="s">
        <v>8</v>
      </c>
      <c r="E16" s="11">
        <v>30</v>
      </c>
      <c r="F16" s="12">
        <f t="shared" si="0"/>
        <v>0</v>
      </c>
      <c r="G16" s="11">
        <v>30</v>
      </c>
    </row>
    <row r="17" spans="1:7" ht="15" customHeight="1">
      <c r="A17" s="36" t="s">
        <v>9</v>
      </c>
      <c r="B17" s="37"/>
      <c r="C17" s="18" t="s">
        <v>6</v>
      </c>
      <c r="D17" s="18" t="s">
        <v>10</v>
      </c>
      <c r="E17" s="11">
        <f>1306+26.7+658.8</f>
        <v>1991.5</v>
      </c>
      <c r="F17" s="12">
        <f t="shared" si="0"/>
        <v>391.19999999999982</v>
      </c>
      <c r="G17" s="11">
        <f>1306+26.7+658.8+391.2</f>
        <v>2382.6999999999998</v>
      </c>
    </row>
    <row r="18" spans="1:7" s="26" customFormat="1" ht="15" customHeight="1">
      <c r="A18" s="38" t="s">
        <v>11</v>
      </c>
      <c r="B18" s="39"/>
      <c r="C18" s="23" t="s">
        <v>12</v>
      </c>
      <c r="D18" s="23" t="s">
        <v>0</v>
      </c>
      <c r="E18" s="24">
        <f>E22+E23</f>
        <v>7650.4</v>
      </c>
      <c r="F18" s="25">
        <f t="shared" si="0"/>
        <v>649.39999999999964</v>
      </c>
      <c r="G18" s="24">
        <f>G22+G23</f>
        <v>8299.7999999999993</v>
      </c>
    </row>
    <row r="19" spans="1:7" ht="15" customHeight="1">
      <c r="A19" s="40" t="s">
        <v>37</v>
      </c>
      <c r="B19" s="41"/>
      <c r="C19" s="4">
        <v>1</v>
      </c>
      <c r="D19" s="4"/>
      <c r="E19" s="10">
        <v>2674.9</v>
      </c>
      <c r="F19" s="22">
        <f t="shared" si="0"/>
        <v>0</v>
      </c>
      <c r="G19" s="10">
        <v>2674.9</v>
      </c>
    </row>
    <row r="20" spans="1:7" ht="15" customHeight="1">
      <c r="A20" s="42" t="s">
        <v>35</v>
      </c>
      <c r="B20" s="43"/>
      <c r="C20" s="15">
        <v>2</v>
      </c>
      <c r="D20" s="15"/>
      <c r="E20" s="16">
        <v>0</v>
      </c>
      <c r="F20" s="22">
        <f t="shared" si="0"/>
        <v>0</v>
      </c>
      <c r="G20" s="16">
        <v>0</v>
      </c>
    </row>
    <row r="21" spans="1:7" ht="13.5" customHeight="1">
      <c r="A21" s="42" t="s">
        <v>27</v>
      </c>
      <c r="B21" s="43"/>
      <c r="C21" s="4">
        <v>4</v>
      </c>
      <c r="D21" s="4" t="s">
        <v>0</v>
      </c>
      <c r="E21" s="10">
        <v>4975.5</v>
      </c>
      <c r="F21" s="22">
        <f t="shared" si="0"/>
        <v>649.39999999999964</v>
      </c>
      <c r="G21" s="10">
        <f>4975.5+80+569.4</f>
        <v>5624.9</v>
      </c>
    </row>
    <row r="22" spans="1:7" ht="15" customHeight="1">
      <c r="A22" s="36" t="s">
        <v>13</v>
      </c>
      <c r="B22" s="37"/>
      <c r="C22" s="18" t="s">
        <v>12</v>
      </c>
      <c r="D22" s="7" t="s">
        <v>14</v>
      </c>
      <c r="E22" s="11">
        <v>7500.4</v>
      </c>
      <c r="F22" s="12">
        <f t="shared" si="0"/>
        <v>569.39999999999964</v>
      </c>
      <c r="G22" s="11">
        <f>7500.4+569.4</f>
        <v>8069.7999999999993</v>
      </c>
    </row>
    <row r="23" spans="1:7" ht="15" customHeight="1">
      <c r="A23" s="36" t="s">
        <v>38</v>
      </c>
      <c r="B23" s="37"/>
      <c r="C23" s="18" t="s">
        <v>12</v>
      </c>
      <c r="D23" s="7" t="s">
        <v>36</v>
      </c>
      <c r="E23" s="11">
        <v>150</v>
      </c>
      <c r="F23" s="12">
        <f t="shared" si="0"/>
        <v>80</v>
      </c>
      <c r="G23" s="11">
        <f>150+80</f>
        <v>230</v>
      </c>
    </row>
    <row r="24" spans="1:7" s="26" customFormat="1" ht="15" customHeight="1">
      <c r="A24" s="38" t="s">
        <v>15</v>
      </c>
      <c r="B24" s="39"/>
      <c r="C24" s="23" t="s">
        <v>16</v>
      </c>
      <c r="D24" s="23" t="s">
        <v>0</v>
      </c>
      <c r="E24" s="24">
        <f>E28+E29+E30</f>
        <v>105048.4</v>
      </c>
      <c r="F24" s="25">
        <f t="shared" si="0"/>
        <v>8621.4000000000087</v>
      </c>
      <c r="G24" s="24">
        <f>G28+G29+G30</f>
        <v>113669.8</v>
      </c>
    </row>
    <row r="25" spans="1:7" ht="15" customHeight="1">
      <c r="A25" s="33" t="s">
        <v>37</v>
      </c>
      <c r="B25" s="34"/>
      <c r="C25" s="15">
        <v>1</v>
      </c>
      <c r="D25" s="15"/>
      <c r="E25" s="16">
        <v>72682.600000000006</v>
      </c>
      <c r="F25" s="22">
        <f t="shared" si="0"/>
        <v>0</v>
      </c>
      <c r="G25" s="16">
        <v>72682.600000000006</v>
      </c>
    </row>
    <row r="26" spans="1:7" ht="15" customHeight="1">
      <c r="A26" s="33" t="s">
        <v>35</v>
      </c>
      <c r="B26" s="34"/>
      <c r="C26" s="15">
        <v>2</v>
      </c>
      <c r="D26" s="15"/>
      <c r="E26" s="16">
        <f>27.1+1043</f>
        <v>1070.0999999999999</v>
      </c>
      <c r="F26" s="22">
        <f t="shared" si="0"/>
        <v>0</v>
      </c>
      <c r="G26" s="16">
        <f>27.1+1043</f>
        <v>1070.0999999999999</v>
      </c>
    </row>
    <row r="27" spans="1:7" ht="14.25" customHeight="1">
      <c r="A27" s="42" t="s">
        <v>27</v>
      </c>
      <c r="B27" s="43"/>
      <c r="C27" s="4">
        <v>4</v>
      </c>
      <c r="D27" s="4" t="s">
        <v>0</v>
      </c>
      <c r="E27" s="10">
        <f>26895.7+4000+400</f>
        <v>31295.7</v>
      </c>
      <c r="F27" s="22">
        <f t="shared" si="0"/>
        <v>8621.3999999999978</v>
      </c>
      <c r="G27" s="10">
        <f>26895.7+4000+400+7521.4+1100</f>
        <v>39917.1</v>
      </c>
    </row>
    <row r="28" spans="1:7" ht="15.75" hidden="1" customHeight="1">
      <c r="A28" s="46" t="s">
        <v>31</v>
      </c>
      <c r="B28" s="47"/>
      <c r="C28" s="18" t="s">
        <v>16</v>
      </c>
      <c r="D28" s="13" t="s">
        <v>30</v>
      </c>
      <c r="E28" s="12">
        <v>3366.9</v>
      </c>
      <c r="F28" s="12">
        <f t="shared" si="0"/>
        <v>0</v>
      </c>
      <c r="G28" s="12">
        <v>3366.9</v>
      </c>
    </row>
    <row r="29" spans="1:7" ht="15" customHeight="1">
      <c r="A29" s="36" t="s">
        <v>25</v>
      </c>
      <c r="B29" s="37"/>
      <c r="C29" s="18" t="s">
        <v>16</v>
      </c>
      <c r="D29" s="7" t="s">
        <v>26</v>
      </c>
      <c r="E29" s="11">
        <f>16238.5+4000+1043+400</f>
        <v>21681.5</v>
      </c>
      <c r="F29" s="12">
        <f t="shared" si="0"/>
        <v>7521.4000000000015</v>
      </c>
      <c r="G29" s="11">
        <f>16238.5+4000+1043+400+370+300+1+6850.4</f>
        <v>29202.9</v>
      </c>
    </row>
    <row r="30" spans="1:7" ht="15" customHeight="1">
      <c r="A30" s="27" t="s">
        <v>45</v>
      </c>
      <c r="B30" s="20"/>
      <c r="C30" s="21" t="s">
        <v>16</v>
      </c>
      <c r="D30" s="7" t="s">
        <v>40</v>
      </c>
      <c r="E30" s="11">
        <v>80000</v>
      </c>
      <c r="F30" s="12">
        <f t="shared" si="0"/>
        <v>1100</v>
      </c>
      <c r="G30" s="11">
        <f>80000+1100</f>
        <v>81100</v>
      </c>
    </row>
    <row r="31" spans="1:7" s="26" customFormat="1" ht="15" hidden="1" customHeight="1">
      <c r="A31" s="38" t="s">
        <v>17</v>
      </c>
      <c r="B31" s="39"/>
      <c r="C31" s="23" t="s">
        <v>18</v>
      </c>
      <c r="D31" s="23" t="s">
        <v>0</v>
      </c>
      <c r="E31" s="24">
        <f>E33+E34</f>
        <v>320</v>
      </c>
      <c r="F31" s="25">
        <f t="shared" si="0"/>
        <v>0</v>
      </c>
      <c r="G31" s="24">
        <f>G33+G34</f>
        <v>320</v>
      </c>
    </row>
    <row r="32" spans="1:7" ht="15" hidden="1" customHeight="1">
      <c r="A32" s="42" t="s">
        <v>27</v>
      </c>
      <c r="B32" s="43"/>
      <c r="C32" s="4">
        <v>4</v>
      </c>
      <c r="D32" s="4" t="s">
        <v>0</v>
      </c>
      <c r="E32" s="10">
        <v>320</v>
      </c>
      <c r="F32" s="22">
        <f t="shared" si="0"/>
        <v>0</v>
      </c>
      <c r="G32" s="10">
        <v>320</v>
      </c>
    </row>
    <row r="33" spans="1:7" ht="15" hidden="1" customHeight="1">
      <c r="A33" s="36" t="s">
        <v>19</v>
      </c>
      <c r="B33" s="37"/>
      <c r="C33" s="18" t="s">
        <v>18</v>
      </c>
      <c r="D33" s="18" t="s">
        <v>20</v>
      </c>
      <c r="E33" s="12">
        <v>320</v>
      </c>
      <c r="F33" s="12">
        <f t="shared" si="0"/>
        <v>0</v>
      </c>
      <c r="G33" s="12">
        <v>320</v>
      </c>
    </row>
    <row r="34" spans="1:7" ht="15" hidden="1" customHeight="1">
      <c r="A34" s="36" t="s">
        <v>34</v>
      </c>
      <c r="B34" s="37"/>
      <c r="C34" s="18" t="s">
        <v>18</v>
      </c>
      <c r="D34" s="18">
        <v>1003</v>
      </c>
      <c r="E34" s="11">
        <v>0</v>
      </c>
      <c r="F34" s="12">
        <f t="shared" si="0"/>
        <v>0</v>
      </c>
      <c r="G34" s="11">
        <v>0</v>
      </c>
    </row>
    <row r="35" spans="1:7" s="26" customFormat="1" ht="15" hidden="1" customHeight="1">
      <c r="A35" s="38" t="s">
        <v>21</v>
      </c>
      <c r="B35" s="39"/>
      <c r="C35" s="23" t="s">
        <v>22</v>
      </c>
      <c r="D35" s="23" t="s">
        <v>0</v>
      </c>
      <c r="E35" s="24">
        <f>E37</f>
        <v>50</v>
      </c>
      <c r="F35" s="25">
        <f t="shared" si="0"/>
        <v>0</v>
      </c>
      <c r="G35" s="24">
        <f>G37</f>
        <v>50</v>
      </c>
    </row>
    <row r="36" spans="1:7" ht="12.75" hidden="1" customHeight="1">
      <c r="A36" s="42" t="s">
        <v>27</v>
      </c>
      <c r="B36" s="43"/>
      <c r="C36" s="4">
        <v>4</v>
      </c>
      <c r="D36" s="4" t="s">
        <v>0</v>
      </c>
      <c r="E36" s="10">
        <v>50</v>
      </c>
      <c r="F36" s="22">
        <f t="shared" si="0"/>
        <v>0</v>
      </c>
      <c r="G36" s="10">
        <v>50</v>
      </c>
    </row>
    <row r="37" spans="1:7" ht="15" hidden="1" customHeight="1">
      <c r="A37" s="36" t="s">
        <v>23</v>
      </c>
      <c r="B37" s="37"/>
      <c r="C37" s="18" t="s">
        <v>22</v>
      </c>
      <c r="D37" s="18" t="s">
        <v>24</v>
      </c>
      <c r="E37" s="12">
        <v>50</v>
      </c>
      <c r="F37" s="12">
        <f t="shared" si="0"/>
        <v>0</v>
      </c>
      <c r="G37" s="12">
        <v>50</v>
      </c>
    </row>
    <row r="38" spans="1:7" hidden="1">
      <c r="A38" s="5" t="s">
        <v>0</v>
      </c>
    </row>
    <row r="39" spans="1:7" ht="15.75">
      <c r="A39" s="6"/>
    </row>
  </sheetData>
  <mergeCells count="35">
    <mergeCell ref="C2:G2"/>
    <mergeCell ref="A19:B19"/>
    <mergeCell ref="A37:B37"/>
    <mergeCell ref="A31:B31"/>
    <mergeCell ref="A24:B24"/>
    <mergeCell ref="A27:B27"/>
    <mergeCell ref="A36:B36"/>
    <mergeCell ref="A28:B28"/>
    <mergeCell ref="A35:B35"/>
    <mergeCell ref="A34:B34"/>
    <mergeCell ref="A32:B32"/>
    <mergeCell ref="A33:B33"/>
    <mergeCell ref="A29:B29"/>
    <mergeCell ref="A25:B25"/>
    <mergeCell ref="A12:B12"/>
    <mergeCell ref="A17:B17"/>
    <mergeCell ref="A26:B26"/>
    <mergeCell ref="A23:B23"/>
    <mergeCell ref="A22:B22"/>
    <mergeCell ref="A6:C6"/>
    <mergeCell ref="A18:B18"/>
    <mergeCell ref="A9:B9"/>
    <mergeCell ref="A11:B11"/>
    <mergeCell ref="A20:B20"/>
    <mergeCell ref="A15:B15"/>
    <mergeCell ref="A16:B16"/>
    <mergeCell ref="A13:B13"/>
    <mergeCell ref="A14:B14"/>
    <mergeCell ref="A21:B21"/>
    <mergeCell ref="A3:E3"/>
    <mergeCell ref="A5:C5"/>
    <mergeCell ref="A8:B8"/>
    <mergeCell ref="A7:B7"/>
    <mergeCell ref="A10:B10"/>
    <mergeCell ref="A4:G4"/>
  </mergeCells>
  <phoneticPr fontId="4" type="noConversion"/>
  <pageMargins left="0.19685039370078741" right="0" top="0.39370078740157483" bottom="0.3937007874015748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2020-12-15T06:18:55Z</cp:lastPrinted>
  <dcterms:created xsi:type="dcterms:W3CDTF">2006-09-16T00:00:00Z</dcterms:created>
  <dcterms:modified xsi:type="dcterms:W3CDTF">2023-09-28T05:39:14Z</dcterms:modified>
</cp:coreProperties>
</file>