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firstSheet="2" activeTab="2"/>
  </bookViews>
  <sheets>
    <sheet name="Протокол замен Лист1" sheetId="1" r:id="rId1"/>
    <sheet name="РДЦ с НДС" sheetId="2" r:id="rId2"/>
    <sheet name="РДЦ без НДС" sheetId="3" r:id="rId3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Никита Васильевич</author>
    <author>Волченков Сергей</author>
    <author>Сергей</author>
  </authors>
  <commentList>
    <comment ref="A2" authorId="0">
      <text>
        <r>
          <rPr>
            <b/>
            <sz val="8"/>
            <rFont val="Tahoma"/>
            <family val="0"/>
          </rPr>
          <t xml:space="preserve">        &lt;Наименование локальной сметы&gt;</t>
        </r>
      </text>
    </comment>
    <comment ref="C36" authorId="1">
      <text>
        <r>
          <rPr>
            <b/>
            <sz val="8"/>
            <rFont val="Tahoma"/>
            <family val="0"/>
          </rPr>
          <t xml:space="preserve">  &lt;Составил&gt;</t>
        </r>
      </text>
    </comment>
    <comment ref="G36" authorId="1">
      <text>
        <r>
          <rPr>
            <b/>
            <sz val="8"/>
            <rFont val="Tahoma"/>
            <family val="0"/>
          </rPr>
          <t xml:space="preserve">  &lt;Проверил&gt;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 &lt;Итого по расчету&gt;</t>
        </r>
      </text>
    </comment>
    <comment ref="D7" authorId="2">
      <text>
        <r>
          <rPr>
            <sz val="8"/>
            <rFont val="Tahoma"/>
            <family val="0"/>
          </rPr>
          <t xml:space="preserve"> &lt;Итого ОЗП&gt;</t>
        </r>
      </text>
    </comment>
    <comment ref="E7" authorId="2">
      <text>
        <r>
          <rPr>
            <sz val="8"/>
            <rFont val="Tahoma"/>
            <family val="0"/>
          </rPr>
          <t xml:space="preserve"> &lt;Итого ЭМ&gt;</t>
        </r>
      </text>
    </comment>
    <comment ref="F7" authorId="2">
      <text>
        <r>
          <rPr>
            <sz val="8"/>
            <rFont val="Tahoma"/>
            <family val="0"/>
          </rPr>
          <t xml:space="preserve"> &lt;Итого ЗПМ&gt;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    &lt;Итого НР&gt;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    &lt;Итого СП&gt;</t>
        </r>
      </text>
    </comment>
  </commentList>
</comments>
</file>

<file path=xl/comments3.xml><?xml version="1.0" encoding="utf-8"?>
<comments xmlns="http://schemas.openxmlformats.org/spreadsheetml/2006/main">
  <authors>
    <author>Никита Васильевич</author>
    <author>Волченков Сергей</author>
    <author>Сергей</author>
  </authors>
  <commentList>
    <comment ref="A2" authorId="0">
      <text>
        <r>
          <rPr>
            <b/>
            <sz val="8"/>
            <rFont val="Tahoma"/>
            <family val="0"/>
          </rPr>
          <t xml:space="preserve">        &lt;Наименование локальной сметы&gt;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 &lt;Итого по расчету&gt;</t>
        </r>
      </text>
    </comment>
    <comment ref="D7" authorId="2">
      <text>
        <r>
          <rPr>
            <sz val="8"/>
            <rFont val="Tahoma"/>
            <family val="0"/>
          </rPr>
          <t xml:space="preserve"> &lt;Итого ОЗП&gt;</t>
        </r>
      </text>
    </comment>
    <comment ref="E7" authorId="2">
      <text>
        <r>
          <rPr>
            <sz val="8"/>
            <rFont val="Tahoma"/>
            <family val="0"/>
          </rPr>
          <t xml:space="preserve"> &lt;Итого ЭМ&gt;</t>
        </r>
      </text>
    </comment>
    <comment ref="F7" authorId="2">
      <text>
        <r>
          <rPr>
            <sz val="8"/>
            <rFont val="Tahoma"/>
            <family val="0"/>
          </rPr>
          <t xml:space="preserve"> &lt;Итого ЗПМ&gt;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    &lt;Итого НР&gt;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    &lt;Итого СП&gt;</t>
        </r>
      </text>
    </comment>
    <comment ref="C35" authorId="1">
      <text>
        <r>
          <rPr>
            <b/>
            <sz val="8"/>
            <rFont val="Tahoma"/>
            <family val="0"/>
          </rPr>
          <t xml:space="preserve">  &lt;Составил&gt;</t>
        </r>
      </text>
    </comment>
    <comment ref="G35" authorId="1">
      <text>
        <r>
          <rPr>
            <b/>
            <sz val="8"/>
            <rFont val="Tahoma"/>
            <family val="0"/>
          </rPr>
          <t xml:space="preserve">  &lt;Проверил&gt;</t>
        </r>
      </text>
    </comment>
  </commentList>
</comments>
</file>

<file path=xl/sharedStrings.xml><?xml version="1.0" encoding="utf-8"?>
<sst xmlns="http://schemas.openxmlformats.org/spreadsheetml/2006/main" count="269" uniqueCount="103">
  <si>
    <t>Количество ресурса на единицу измерения</t>
  </si>
  <si>
    <t>Составил:</t>
  </si>
  <si>
    <t>Проверил:</t>
  </si>
  <si>
    <t>РАСЧЕТ ДОГОВОРНОЙ ЦЕНЫ ПО ОБЪЕКТУ:</t>
  </si>
  <si>
    <t>1. Стоимость СМР в базисных ценах 2001 г.:</t>
  </si>
  <si>
    <t>Сметная стоимость</t>
  </si>
  <si>
    <t>ОЗП</t>
  </si>
  <si>
    <t>ЭММ</t>
  </si>
  <si>
    <t>В том числе ЗПМ</t>
  </si>
  <si>
    <t>НР</t>
  </si>
  <si>
    <t>СП</t>
  </si>
  <si>
    <t>2. Стоимость СМР в текущем уровне цен:</t>
  </si>
  <si>
    <t>2.1. Основная заработная плата, руб.:</t>
  </si>
  <si>
    <t>Иот</t>
  </si>
  <si>
    <t>х</t>
  </si>
  <si>
    <t>=</t>
  </si>
  <si>
    <t>2.2. Накладные расходы, руб.:</t>
  </si>
  <si>
    <r>
      <t>НР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Иот</t>
    </r>
  </si>
  <si>
    <t>Ннр</t>
  </si>
  <si>
    <t>2.3. Сметная прибыль, руб.:</t>
  </si>
  <si>
    <r>
      <t>СП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Иот</t>
    </r>
  </si>
  <si>
    <t>Нп</t>
  </si>
  <si>
    <t>2.4. Эксплуатация машин и механизмов, руб.:</t>
  </si>
  <si>
    <t>Им</t>
  </si>
  <si>
    <t>2.5. Материалы, руб.:</t>
  </si>
  <si>
    <t>Сумма по товарно-транспортным накладным:</t>
  </si>
  <si>
    <t>2.6 Транспортные расходы, руб.:</t>
  </si>
  <si>
    <t>Итого:</t>
  </si>
  <si>
    <t>Налог на Добавленную Стоимость 18%, руб.:</t>
  </si>
  <si>
    <t>ВСЕГО:</t>
  </si>
  <si>
    <t>Пустой идентификатор</t>
  </si>
  <si>
    <t>Установка счетчика холодной воды</t>
  </si>
  <si>
    <t>К-ты к позиции (результат)</t>
  </si>
  <si>
    <t>ПЗ по позиции на единицу в базисных ценах с учетом к-тов к позиции</t>
  </si>
  <si>
    <t>ПЗ по позиции на единицу в базисных ценах с учетом всех к-тов</t>
  </si>
  <si>
    <t>ОЗП по позиции на единицу в базисных ценах с учетом к-тов к позиции</t>
  </si>
  <si>
    <t>ОЗП по позиции на единицу в базисных ценах с учетом всех к-тов</t>
  </si>
  <si>
    <t>ЭММ по позиции на единицу в базисных ценах с учетом к-тов к позиции</t>
  </si>
  <si>
    <t>ЭММ по позиции на единицу в базисных ценах с учетом всех к-тов</t>
  </si>
  <si>
    <t>ЗПМ по позиции на единицу в базисных ценах с учетом к-тов к позиции</t>
  </si>
  <si>
    <t>ЗПМ по позиции на единицу в базисных ценах с учетом всех к-тов</t>
  </si>
  <si>
    <t>* - Заменен принудительно</t>
  </si>
  <si>
    <t>Преобразование осуществлено: 16.05.2006 11:09:18 от версии 334 к версии 352</t>
  </si>
  <si>
    <t>Найден идентификатор:</t>
  </si>
  <si>
    <t>Заменен на:</t>
  </si>
  <si>
    <t>Лист шаблона:</t>
  </si>
  <si>
    <t>Адрес ячейки (Строка ; столбец):</t>
  </si>
  <si>
    <t>Стиль ячейки до замены:</t>
  </si>
  <si>
    <t>Стиль ячейки после замены:</t>
  </si>
  <si>
    <t>Примечание:</t>
  </si>
  <si>
    <t>Локальная смета</t>
  </si>
  <si>
    <t>1 ; 5</t>
  </si>
  <si>
    <t>Хвост</t>
  </si>
  <si>
    <t>*</t>
  </si>
  <si>
    <t>Итого НР</t>
  </si>
  <si>
    <t>1 ; 6</t>
  </si>
  <si>
    <t>ИтогоБазЦ</t>
  </si>
  <si>
    <t>Итого СП</t>
  </si>
  <si>
    <t>1 ; 7</t>
  </si>
  <si>
    <t>Итого стоимость до начисления ЛЗ</t>
  </si>
  <si>
    <t>12 ; 12</t>
  </si>
  <si>
    <t>Титул</t>
  </si>
  <si>
    <t>Итого ТЗ</t>
  </si>
  <si>
    <t>13 ; 12</t>
  </si>
  <si>
    <t>Итого ТЗМ</t>
  </si>
  <si>
    <t>Итого ФОТ</t>
  </si>
  <si>
    <t>14 ; 12</t>
  </si>
  <si>
    <t>ИтогоТекЦ</t>
  </si>
  <si>
    <t>19 ; 2</t>
  </si>
  <si>
    <t>ЛокСмета</t>
  </si>
  <si>
    <t>19 ; 6</t>
  </si>
  <si>
    <t>19 ; 7</t>
  </si>
  <si>
    <t>Общая стоимость ПЗ по позиции для БИМ с учетом к-тов к итогам</t>
  </si>
  <si>
    <t>19 ; 8</t>
  </si>
  <si>
    <t>Общая стоимость ОЗП по позиции для БИМ с учетом к-тов к итога</t>
  </si>
  <si>
    <t>19 ; 9</t>
  </si>
  <si>
    <t>Общая стоимость ЭММ по позиции для БИМ с учетом к-тов к итогам</t>
  </si>
  <si>
    <t>19 ; 10</t>
  </si>
  <si>
    <t>Общая стоимость ЗПМ по позиции для БИМ с учетом к-тов к итогам</t>
  </si>
  <si>
    <t>РДЦ с НДС</t>
  </si>
  <si>
    <t>7 ; 3</t>
  </si>
  <si>
    <t>7 ; 4</t>
  </si>
  <si>
    <t>7 ; 5</t>
  </si>
  <si>
    <t>7 ; 6</t>
  </si>
  <si>
    <t>7 ; 7</t>
  </si>
  <si>
    <t>7 ; 8</t>
  </si>
  <si>
    <t>Ведомость ресурсов</t>
  </si>
  <si>
    <t>12 ; 5</t>
  </si>
  <si>
    <t>ВедРесурсов</t>
  </si>
  <si>
    <t>РДЦ без НДС</t>
  </si>
  <si>
    <t>Нормативная трудоемкость основных рабочих по смете</t>
  </si>
  <si>
    <t>Нормативная трудоемкость механизаторов по смете</t>
  </si>
  <si>
    <t>Общая стоимость ПЗ по позиции в базисных ценах с учетом к-тов к позиции</t>
  </si>
  <si>
    <t>Общая стоимость ОЗП по позиции в базисных ценах с учетом к-тов к позиции</t>
  </si>
  <si>
    <t>Сметная стоимость в базисных ценах</t>
  </si>
  <si>
    <t>Общая стоимость ЭММ по позиции в базисных ценах с учетом к-тов к позиции</t>
  </si>
  <si>
    <t>Общая стоимость ЗПМ по позиции в базисных ценах с учетом к-тов к позиции</t>
  </si>
  <si>
    <t>Итого ФОТ в базисных ценах</t>
  </si>
  <si>
    <t>Итого НР в базисных ценах</t>
  </si>
  <si>
    <t>Итого СП в базисных ценах</t>
  </si>
  <si>
    <t xml:space="preserve">Итого ОЗП в базисных ценах с учетом к-тов </t>
  </si>
  <si>
    <t>Итого ЗПМ в базисных ценах с учетом к-тов</t>
  </si>
  <si>
    <t>Итого ЭММ в базисных ценах с учетом к-тов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</si>
</sst>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%"/>
  </numFmts>
  <fonts count="2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ahoma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Protection="0">
      <alignment horizontal="center"/>
    </xf>
    <xf numFmtId="0" fontId="1" fillId="0" borderId="1" applyProtection="0">
      <alignment horizontal="center"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Protection="0">
      <alignment horizontal="right" vertical="top" wrapText="1"/>
    </xf>
    <xf numFmtId="0" fontId="0" fillId="0" borderId="0" applyProtection="0">
      <alignment/>
    </xf>
    <xf numFmtId="0" fontId="0" fillId="0" borderId="0" applyProtection="0">
      <alignment/>
    </xf>
    <xf numFmtId="0" fontId="1" fillId="0" borderId="1" applyProtection="0">
      <alignment horizontal="center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Protection="0">
      <alignment horizontal="center"/>
    </xf>
    <xf numFmtId="0" fontId="1" fillId="0" borderId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Protection="0">
      <alignment horizontal="left" vertical="top"/>
    </xf>
    <xf numFmtId="0" fontId="1" fillId="0" borderId="0" applyProtection="0">
      <alignment/>
    </xf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27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5" fillId="0" borderId="0" xfId="30" applyNumberFormat="1" applyFont="1" applyBorder="1" applyAlignment="1">
      <alignment horizontal="center" vertical="top"/>
    </xf>
    <xf numFmtId="0" fontId="5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2" fontId="12" fillId="0" borderId="13" xfId="0" applyNumberFormat="1" applyFont="1" applyBorder="1" applyAlignment="1">
      <alignment vertical="center"/>
    </xf>
    <xf numFmtId="0" fontId="11" fillId="0" borderId="7" xfId="0" applyFont="1" applyBorder="1" applyAlignment="1">
      <alignment/>
    </xf>
    <xf numFmtId="1" fontId="5" fillId="0" borderId="8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12" fillId="0" borderId="13" xfId="0" applyNumberFormat="1" applyFont="1" applyBorder="1" applyAlignment="1">
      <alignment horizontal="right"/>
    </xf>
    <xf numFmtId="0" fontId="5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2" fillId="0" borderId="1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" fontId="15" fillId="0" borderId="13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2" fontId="15" fillId="0" borderId="13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2" fontId="5" fillId="0" borderId="18" xfId="30" applyNumberFormat="1" applyFont="1" applyBorder="1" applyAlignment="1">
      <alignment horizontal="center" vertical="top"/>
    </xf>
    <xf numFmtId="0" fontId="5" fillId="0" borderId="19" xfId="27" applyNumberFormat="1" applyFont="1" applyBorder="1" applyAlignment="1">
      <alignment horizontal="center"/>
    </xf>
    <xf numFmtId="0" fontId="5" fillId="0" borderId="20" xfId="27" applyNumberFormat="1" applyFont="1" applyBorder="1" applyAlignment="1">
      <alignment horizontal="center"/>
    </xf>
    <xf numFmtId="0" fontId="12" fillId="0" borderId="11" xfId="30" applyNumberFormat="1" applyFont="1" applyBorder="1" applyAlignment="1">
      <alignment horizontal="left" vertical="top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0" xfId="27" applyNumberFormat="1" applyFont="1" applyFill="1" applyAlignment="1">
      <alignment horizontal="center"/>
    </xf>
    <xf numFmtId="0" fontId="10" fillId="0" borderId="0" xfId="27" applyFont="1" applyFill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8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ИтогоБазЦ" xfId="21"/>
    <cellStyle name="ИтогоТекЦ" xfId="22"/>
    <cellStyle name="ЛокСмета" xfId="23"/>
    <cellStyle name="Followed Hyperlink" xfId="24"/>
    <cellStyle name="Percent" xfId="25"/>
    <cellStyle name="РесСмета" xfId="26"/>
    <cellStyle name="Титул" xfId="27"/>
    <cellStyle name="Comma" xfId="28"/>
    <cellStyle name="Comma [0]" xfId="29"/>
    <cellStyle name="Хвост" xfId="30"/>
    <cellStyle name="Экспертиза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5"/>
  <sheetViews>
    <sheetView workbookViewId="0" topLeftCell="A1">
      <selection activeCell="F1" sqref="F1"/>
    </sheetView>
  </sheetViews>
  <sheetFormatPr defaultColWidth="9.00390625" defaultRowHeight="12.75"/>
  <cols>
    <col min="1" max="2" width="35.75390625" style="81" customWidth="1"/>
    <col min="3" max="3" width="15.75390625" style="81" customWidth="1"/>
    <col min="4" max="6" width="12.75390625" style="81" customWidth="1"/>
    <col min="7" max="16384" width="9.125" style="81" customWidth="1"/>
  </cols>
  <sheetData>
    <row r="1" spans="1:7" s="80" customFormat="1" ht="51">
      <c r="A1" s="84" t="s">
        <v>43</v>
      </c>
      <c r="B1" s="84" t="s">
        <v>44</v>
      </c>
      <c r="C1" s="84" t="s">
        <v>45</v>
      </c>
      <c r="D1" s="84" t="s">
        <v>46</v>
      </c>
      <c r="E1" s="84" t="s">
        <v>47</v>
      </c>
      <c r="F1" s="84" t="s">
        <v>48</v>
      </c>
      <c r="G1" s="84" t="s">
        <v>49</v>
      </c>
    </row>
    <row r="2" spans="1:7" s="82" customFormat="1" ht="25.5">
      <c r="A2" s="85" t="s">
        <v>102</v>
      </c>
      <c r="B2" s="85" t="s">
        <v>30</v>
      </c>
      <c r="C2" s="85" t="s">
        <v>50</v>
      </c>
      <c r="D2" s="85" t="s">
        <v>51</v>
      </c>
      <c r="E2" s="85" t="s">
        <v>52</v>
      </c>
      <c r="F2" s="85" t="s">
        <v>52</v>
      </c>
      <c r="G2" s="85" t="s">
        <v>53</v>
      </c>
    </row>
    <row r="3" spans="1:7" ht="25.5">
      <c r="A3" s="86" t="s">
        <v>98</v>
      </c>
      <c r="B3" s="86" t="s">
        <v>54</v>
      </c>
      <c r="C3" s="86" t="s">
        <v>50</v>
      </c>
      <c r="D3" s="86" t="s">
        <v>55</v>
      </c>
      <c r="E3" s="86" t="s">
        <v>52</v>
      </c>
      <c r="F3" s="86" t="s">
        <v>56</v>
      </c>
      <c r="G3" s="86"/>
    </row>
    <row r="4" spans="1:7" ht="25.5">
      <c r="A4" s="86" t="s">
        <v>99</v>
      </c>
      <c r="B4" s="86" t="s">
        <v>57</v>
      </c>
      <c r="C4" s="86" t="s">
        <v>50</v>
      </c>
      <c r="D4" s="86" t="s">
        <v>58</v>
      </c>
      <c r="E4" s="86" t="s">
        <v>52</v>
      </c>
      <c r="F4" s="86" t="s">
        <v>52</v>
      </c>
      <c r="G4" s="86"/>
    </row>
    <row r="5" spans="1:7" ht="25.5">
      <c r="A5" s="86" t="s">
        <v>94</v>
      </c>
      <c r="B5" s="86" t="s">
        <v>59</v>
      </c>
      <c r="C5" s="86" t="s">
        <v>50</v>
      </c>
      <c r="D5" s="86" t="s">
        <v>60</v>
      </c>
      <c r="E5" s="86" t="s">
        <v>61</v>
      </c>
      <c r="F5" s="86" t="s">
        <v>61</v>
      </c>
      <c r="G5" s="86"/>
    </row>
    <row r="6" spans="1:7" ht="25.5">
      <c r="A6" s="86" t="s">
        <v>90</v>
      </c>
      <c r="B6" s="86" t="s">
        <v>62</v>
      </c>
      <c r="C6" s="86" t="s">
        <v>50</v>
      </c>
      <c r="D6" s="86" t="s">
        <v>63</v>
      </c>
      <c r="E6" s="86" t="s">
        <v>52</v>
      </c>
      <c r="F6" s="86" t="s">
        <v>52</v>
      </c>
      <c r="G6" s="86"/>
    </row>
    <row r="7" spans="1:7" ht="25.5">
      <c r="A7" s="86" t="s">
        <v>91</v>
      </c>
      <c r="B7" s="86" t="s">
        <v>64</v>
      </c>
      <c r="C7" s="86" t="s">
        <v>50</v>
      </c>
      <c r="D7" s="86" t="s">
        <v>63</v>
      </c>
      <c r="E7" s="86" t="s">
        <v>52</v>
      </c>
      <c r="F7" s="86" t="s">
        <v>52</v>
      </c>
      <c r="G7" s="86"/>
    </row>
    <row r="8" spans="1:7" ht="25.5">
      <c r="A8" s="86" t="s">
        <v>97</v>
      </c>
      <c r="B8" s="86" t="s">
        <v>65</v>
      </c>
      <c r="C8" s="86" t="s">
        <v>50</v>
      </c>
      <c r="D8" s="86" t="s">
        <v>66</v>
      </c>
      <c r="E8" s="86" t="s">
        <v>61</v>
      </c>
      <c r="F8" s="86" t="s">
        <v>67</v>
      </c>
      <c r="G8" s="86"/>
    </row>
    <row r="9" spans="1:7" s="82" customFormat="1" ht="25.5">
      <c r="A9" s="85" t="s">
        <v>32</v>
      </c>
      <c r="B9" s="85" t="s">
        <v>30</v>
      </c>
      <c r="C9" s="85" t="s">
        <v>50</v>
      </c>
      <c r="D9" s="85" t="s">
        <v>68</v>
      </c>
      <c r="E9" s="85" t="s">
        <v>69</v>
      </c>
      <c r="F9" s="85" t="s">
        <v>69</v>
      </c>
      <c r="G9" s="85" t="s">
        <v>53</v>
      </c>
    </row>
    <row r="10" spans="1:7" ht="25.5">
      <c r="A10" s="86" t="s">
        <v>33</v>
      </c>
      <c r="B10" s="86" t="s">
        <v>34</v>
      </c>
      <c r="C10" s="86" t="s">
        <v>50</v>
      </c>
      <c r="D10" s="86" t="s">
        <v>70</v>
      </c>
      <c r="E10" s="86" t="s">
        <v>69</v>
      </c>
      <c r="F10" s="86" t="s">
        <v>69</v>
      </c>
      <c r="G10" s="86"/>
    </row>
    <row r="11" spans="1:7" ht="38.25">
      <c r="A11" s="86" t="s">
        <v>35</v>
      </c>
      <c r="B11" s="86" t="s">
        <v>36</v>
      </c>
      <c r="C11" s="86" t="s">
        <v>50</v>
      </c>
      <c r="D11" s="86" t="s">
        <v>70</v>
      </c>
      <c r="E11" s="86" t="s">
        <v>69</v>
      </c>
      <c r="F11" s="86" t="s">
        <v>69</v>
      </c>
      <c r="G11" s="86"/>
    </row>
    <row r="12" spans="1:7" ht="38.25">
      <c r="A12" s="86" t="s">
        <v>37</v>
      </c>
      <c r="B12" s="86" t="s">
        <v>38</v>
      </c>
      <c r="C12" s="86" t="s">
        <v>50</v>
      </c>
      <c r="D12" s="86" t="s">
        <v>71</v>
      </c>
      <c r="E12" s="86" t="s">
        <v>69</v>
      </c>
      <c r="F12" s="86" t="s">
        <v>69</v>
      </c>
      <c r="G12" s="86"/>
    </row>
    <row r="13" spans="1:7" ht="38.25">
      <c r="A13" s="86" t="s">
        <v>39</v>
      </c>
      <c r="B13" s="86" t="s">
        <v>40</v>
      </c>
      <c r="C13" s="86" t="s">
        <v>50</v>
      </c>
      <c r="D13" s="86" t="s">
        <v>71</v>
      </c>
      <c r="E13" s="86" t="s">
        <v>69</v>
      </c>
      <c r="F13" s="86" t="s">
        <v>69</v>
      </c>
      <c r="G13" s="86"/>
    </row>
    <row r="14" spans="1:7" ht="38.25">
      <c r="A14" s="86" t="s">
        <v>92</v>
      </c>
      <c r="B14" s="86" t="s">
        <v>72</v>
      </c>
      <c r="C14" s="86" t="s">
        <v>50</v>
      </c>
      <c r="D14" s="86" t="s">
        <v>73</v>
      </c>
      <c r="E14" s="86" t="s">
        <v>69</v>
      </c>
      <c r="F14" s="86" t="s">
        <v>69</v>
      </c>
      <c r="G14" s="86"/>
    </row>
    <row r="15" spans="1:7" ht="38.25">
      <c r="A15" s="86" t="s">
        <v>93</v>
      </c>
      <c r="B15" s="86" t="s">
        <v>74</v>
      </c>
      <c r="C15" s="86" t="s">
        <v>50</v>
      </c>
      <c r="D15" s="86" t="s">
        <v>75</v>
      </c>
      <c r="E15" s="86" t="s">
        <v>69</v>
      </c>
      <c r="F15" s="86" t="s">
        <v>69</v>
      </c>
      <c r="G15" s="86"/>
    </row>
    <row r="16" spans="1:7" ht="38.25">
      <c r="A16" s="86" t="s">
        <v>95</v>
      </c>
      <c r="B16" s="86" t="s">
        <v>76</v>
      </c>
      <c r="C16" s="86" t="s">
        <v>50</v>
      </c>
      <c r="D16" s="86" t="s">
        <v>77</v>
      </c>
      <c r="E16" s="86" t="s">
        <v>69</v>
      </c>
      <c r="F16" s="86" t="s">
        <v>69</v>
      </c>
      <c r="G16" s="86"/>
    </row>
    <row r="17" spans="1:7" ht="38.25">
      <c r="A17" s="86" t="s">
        <v>96</v>
      </c>
      <c r="B17" s="86" t="s">
        <v>78</v>
      </c>
      <c r="C17" s="86" t="s">
        <v>50</v>
      </c>
      <c r="D17" s="86" t="s">
        <v>77</v>
      </c>
      <c r="E17" s="86" t="s">
        <v>69</v>
      </c>
      <c r="F17" s="86" t="s">
        <v>69</v>
      </c>
      <c r="G17" s="86"/>
    </row>
    <row r="18" spans="1:7" ht="12.75">
      <c r="A18" s="86" t="s">
        <v>94</v>
      </c>
      <c r="B18" s="86" t="s">
        <v>59</v>
      </c>
      <c r="C18" s="86" t="s">
        <v>79</v>
      </c>
      <c r="D18" s="86" t="s">
        <v>80</v>
      </c>
      <c r="E18" s="86" t="s">
        <v>52</v>
      </c>
      <c r="F18" s="86" t="s">
        <v>52</v>
      </c>
      <c r="G18" s="86"/>
    </row>
    <row r="19" spans="1:7" s="82" customFormat="1" ht="25.5">
      <c r="A19" s="85" t="s">
        <v>100</v>
      </c>
      <c r="B19" s="85" t="s">
        <v>30</v>
      </c>
      <c r="C19" s="85" t="s">
        <v>79</v>
      </c>
      <c r="D19" s="85" t="s">
        <v>81</v>
      </c>
      <c r="E19" s="85" t="s">
        <v>61</v>
      </c>
      <c r="F19" s="85" t="s">
        <v>61</v>
      </c>
      <c r="G19" s="85" t="s">
        <v>53</v>
      </c>
    </row>
    <row r="20" spans="1:7" s="82" customFormat="1" ht="25.5">
      <c r="A20" s="85" t="s">
        <v>102</v>
      </c>
      <c r="B20" s="85" t="s">
        <v>30</v>
      </c>
      <c r="C20" s="85" t="s">
        <v>79</v>
      </c>
      <c r="D20" s="85" t="s">
        <v>82</v>
      </c>
      <c r="E20" s="85" t="s">
        <v>61</v>
      </c>
      <c r="F20" s="85" t="s">
        <v>61</v>
      </c>
      <c r="G20" s="85" t="s">
        <v>53</v>
      </c>
    </row>
    <row r="21" spans="1:7" s="82" customFormat="1" ht="25.5">
      <c r="A21" s="85" t="s">
        <v>101</v>
      </c>
      <c r="B21" s="85" t="s">
        <v>30</v>
      </c>
      <c r="C21" s="85" t="s">
        <v>79</v>
      </c>
      <c r="D21" s="85" t="s">
        <v>83</v>
      </c>
      <c r="E21" s="85" t="s">
        <v>61</v>
      </c>
      <c r="F21" s="85" t="s">
        <v>61</v>
      </c>
      <c r="G21" s="85" t="s">
        <v>53</v>
      </c>
    </row>
    <row r="22" spans="1:7" ht="12.75">
      <c r="A22" s="86" t="s">
        <v>98</v>
      </c>
      <c r="B22" s="86" t="s">
        <v>54</v>
      </c>
      <c r="C22" s="86" t="s">
        <v>79</v>
      </c>
      <c r="D22" s="86" t="s">
        <v>84</v>
      </c>
      <c r="E22" s="86" t="s">
        <v>61</v>
      </c>
      <c r="F22" s="86" t="s">
        <v>61</v>
      </c>
      <c r="G22" s="86"/>
    </row>
    <row r="23" spans="1:7" ht="12.75">
      <c r="A23" s="86" t="s">
        <v>99</v>
      </c>
      <c r="B23" s="86" t="s">
        <v>57</v>
      </c>
      <c r="C23" s="86" t="s">
        <v>79</v>
      </c>
      <c r="D23" s="86" t="s">
        <v>85</v>
      </c>
      <c r="E23" s="86" t="s">
        <v>61</v>
      </c>
      <c r="F23" s="86" t="s">
        <v>61</v>
      </c>
      <c r="G23" s="86"/>
    </row>
    <row r="24" spans="1:7" s="82" customFormat="1" ht="25.5">
      <c r="A24" s="85" t="s">
        <v>0</v>
      </c>
      <c r="B24" s="85" t="s">
        <v>30</v>
      </c>
      <c r="C24" s="85" t="s">
        <v>86</v>
      </c>
      <c r="D24" s="85" t="s">
        <v>87</v>
      </c>
      <c r="E24" s="85" t="s">
        <v>88</v>
      </c>
      <c r="F24" s="85" t="s">
        <v>88</v>
      </c>
      <c r="G24" s="85" t="s">
        <v>53</v>
      </c>
    </row>
    <row r="25" spans="1:7" ht="12.75">
      <c r="A25" s="86" t="s">
        <v>94</v>
      </c>
      <c r="B25" s="86" t="s">
        <v>59</v>
      </c>
      <c r="C25" s="86" t="s">
        <v>89</v>
      </c>
      <c r="D25" s="86" t="s">
        <v>80</v>
      </c>
      <c r="E25" s="86" t="s">
        <v>52</v>
      </c>
      <c r="F25" s="86" t="s">
        <v>52</v>
      </c>
      <c r="G25" s="86"/>
    </row>
    <row r="26" spans="1:7" s="82" customFormat="1" ht="25.5">
      <c r="A26" s="85" t="s">
        <v>100</v>
      </c>
      <c r="B26" s="85" t="s">
        <v>30</v>
      </c>
      <c r="C26" s="85" t="s">
        <v>89</v>
      </c>
      <c r="D26" s="85" t="s">
        <v>81</v>
      </c>
      <c r="E26" s="85" t="s">
        <v>61</v>
      </c>
      <c r="F26" s="85" t="s">
        <v>61</v>
      </c>
      <c r="G26" s="85" t="s">
        <v>53</v>
      </c>
    </row>
    <row r="27" spans="1:7" s="82" customFormat="1" ht="25.5">
      <c r="A27" s="85" t="s">
        <v>102</v>
      </c>
      <c r="B27" s="85" t="s">
        <v>30</v>
      </c>
      <c r="C27" s="85" t="s">
        <v>89</v>
      </c>
      <c r="D27" s="85" t="s">
        <v>82</v>
      </c>
      <c r="E27" s="85" t="s">
        <v>61</v>
      </c>
      <c r="F27" s="85" t="s">
        <v>61</v>
      </c>
      <c r="G27" s="85" t="s">
        <v>53</v>
      </c>
    </row>
    <row r="28" spans="1:7" s="82" customFormat="1" ht="25.5">
      <c r="A28" s="85" t="s">
        <v>101</v>
      </c>
      <c r="B28" s="85" t="s">
        <v>30</v>
      </c>
      <c r="C28" s="85" t="s">
        <v>89</v>
      </c>
      <c r="D28" s="85" t="s">
        <v>83</v>
      </c>
      <c r="E28" s="85" t="s">
        <v>61</v>
      </c>
      <c r="F28" s="85" t="s">
        <v>61</v>
      </c>
      <c r="G28" s="85" t="s">
        <v>53</v>
      </c>
    </row>
    <row r="29" spans="1:7" ht="12.75">
      <c r="A29" s="86" t="s">
        <v>98</v>
      </c>
      <c r="B29" s="86" t="s">
        <v>54</v>
      </c>
      <c r="C29" s="86" t="s">
        <v>89</v>
      </c>
      <c r="D29" s="86" t="s">
        <v>84</v>
      </c>
      <c r="E29" s="86" t="s">
        <v>61</v>
      </c>
      <c r="F29" s="86" t="s">
        <v>61</v>
      </c>
      <c r="G29" s="86"/>
    </row>
    <row r="30" spans="1:7" ht="12.75">
      <c r="A30" s="86" t="s">
        <v>99</v>
      </c>
      <c r="B30" s="86" t="s">
        <v>57</v>
      </c>
      <c r="C30" s="86" t="s">
        <v>89</v>
      </c>
      <c r="D30" s="86" t="s">
        <v>85</v>
      </c>
      <c r="E30" s="86" t="s">
        <v>61</v>
      </c>
      <c r="F30" s="86" t="s">
        <v>61</v>
      </c>
      <c r="G30" s="86"/>
    </row>
    <row r="31" spans="1:7" ht="12.75">
      <c r="A31" s="86"/>
      <c r="B31" s="86"/>
      <c r="C31" s="86"/>
      <c r="D31" s="86"/>
      <c r="E31" s="86"/>
      <c r="F31" s="86"/>
      <c r="G31" s="86"/>
    </row>
    <row r="34" ht="12.75">
      <c r="A34" s="82" t="s">
        <v>41</v>
      </c>
    </row>
    <row r="35" ht="12.75">
      <c r="A35" s="83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23" sqref="E23"/>
    </sheetView>
  </sheetViews>
  <sheetFormatPr defaultColWidth="9.00390625" defaultRowHeight="12.75"/>
  <cols>
    <col min="1" max="1" width="4.875" style="1" customWidth="1"/>
    <col min="2" max="2" width="13.00390625" style="1" customWidth="1"/>
    <col min="3" max="8" width="12.75390625" style="1" customWidth="1"/>
    <col min="9" max="16384" width="9.125" style="1" customWidth="1"/>
  </cols>
  <sheetData>
    <row r="1" spans="1:9" ht="12.75">
      <c r="A1" s="87" t="s">
        <v>3</v>
      </c>
      <c r="B1" s="87"/>
      <c r="C1" s="87"/>
      <c r="D1" s="87"/>
      <c r="E1" s="87"/>
      <c r="F1" s="87"/>
      <c r="G1" s="87"/>
      <c r="H1" s="87"/>
      <c r="I1" s="2"/>
    </row>
    <row r="2" spans="1:9" ht="15">
      <c r="A2" s="88" t="s">
        <v>31</v>
      </c>
      <c r="B2" s="89"/>
      <c r="C2" s="89"/>
      <c r="D2" s="89"/>
      <c r="E2" s="89"/>
      <c r="F2" s="89"/>
      <c r="G2" s="89"/>
      <c r="H2" s="89"/>
      <c r="I2" s="3"/>
    </row>
    <row r="3" ht="12.75"/>
    <row r="4" spans="2:5" ht="12.75">
      <c r="B4" s="1" t="s">
        <v>4</v>
      </c>
      <c r="E4" s="4"/>
    </row>
    <row r="5" ht="13.5" thickBot="1"/>
    <row r="6" spans="2:8" ht="25.5">
      <c r="B6" s="5"/>
      <c r="C6" s="6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9" t="s">
        <v>10</v>
      </c>
    </row>
    <row r="7" spans="2:8" ht="13.5" thickBot="1">
      <c r="B7" s="10"/>
      <c r="C7" s="76">
        <v>1736</v>
      </c>
      <c r="D7" s="77">
        <v>39</v>
      </c>
      <c r="E7" s="77">
        <v>17</v>
      </c>
      <c r="F7" s="77">
        <v>0</v>
      </c>
      <c r="G7" s="77">
        <v>34</v>
      </c>
      <c r="H7" s="78">
        <v>19</v>
      </c>
    </row>
    <row r="8" ht="12.75"/>
    <row r="9" ht="12.75">
      <c r="B9" s="1" t="s">
        <v>11</v>
      </c>
    </row>
    <row r="10" ht="12.75"/>
    <row r="11" spans="1:8" ht="12.75">
      <c r="A11" s="11"/>
      <c r="B11" s="12" t="s">
        <v>12</v>
      </c>
      <c r="C11" s="13"/>
      <c r="D11" s="13"/>
      <c r="E11" s="13"/>
      <c r="F11" s="13"/>
      <c r="G11" s="13"/>
      <c r="H11" s="14"/>
    </row>
    <row r="12" spans="1:8" ht="12.75">
      <c r="A12" s="15"/>
      <c r="B12" s="16"/>
      <c r="C12" s="17"/>
      <c r="D12" s="17"/>
      <c r="E12" s="17"/>
      <c r="F12" s="17"/>
      <c r="G12" s="17"/>
      <c r="H12" s="18"/>
    </row>
    <row r="13" spans="1:8" ht="12.75">
      <c r="A13" s="15"/>
      <c r="B13" s="19" t="s">
        <v>6</v>
      </c>
      <c r="C13" s="17"/>
      <c r="D13" s="19" t="s">
        <v>13</v>
      </c>
      <c r="E13" s="20"/>
      <c r="F13" s="20"/>
      <c r="G13" s="21"/>
      <c r="H13" s="22"/>
    </row>
    <row r="14" spans="1:8" ht="12.75">
      <c r="A14" s="15"/>
      <c r="B14" s="23">
        <f>D7</f>
        <v>39</v>
      </c>
      <c r="C14" s="24" t="s">
        <v>14</v>
      </c>
      <c r="D14" s="25">
        <v>9.25</v>
      </c>
      <c r="E14" s="90" t="s">
        <v>15</v>
      </c>
      <c r="F14" s="90"/>
      <c r="G14" s="91"/>
      <c r="H14" s="26">
        <f>B14*D14</f>
        <v>360.75</v>
      </c>
    </row>
    <row r="15" spans="1:8" ht="12.75">
      <c r="A15" s="11"/>
      <c r="B15" s="27" t="s">
        <v>16</v>
      </c>
      <c r="C15" s="13"/>
      <c r="D15" s="13"/>
      <c r="E15" s="13"/>
      <c r="F15" s="13"/>
      <c r="G15" s="13"/>
      <c r="H15" s="28"/>
    </row>
    <row r="16" spans="1:8" ht="12.75">
      <c r="A16" s="15"/>
      <c r="B16" s="19" t="s">
        <v>17</v>
      </c>
      <c r="C16" s="17"/>
      <c r="D16" s="19" t="s">
        <v>18</v>
      </c>
      <c r="E16" s="17"/>
      <c r="F16" s="17"/>
      <c r="G16" s="17"/>
      <c r="H16" s="29"/>
    </row>
    <row r="17" spans="1:8" ht="12.75">
      <c r="A17" s="30"/>
      <c r="B17" s="31">
        <f>G7*D14</f>
        <v>314.5</v>
      </c>
      <c r="C17" s="32" t="s">
        <v>14</v>
      </c>
      <c r="D17" s="33">
        <v>0.94</v>
      </c>
      <c r="E17" s="34"/>
      <c r="F17" s="35" t="s">
        <v>15</v>
      </c>
      <c r="G17" s="35"/>
      <c r="H17" s="36">
        <f>B17*D17</f>
        <v>295.63</v>
      </c>
    </row>
    <row r="18" spans="1:8" ht="12.75">
      <c r="A18" s="37"/>
      <c r="B18" s="38" t="s">
        <v>19</v>
      </c>
      <c r="C18" s="39"/>
      <c r="D18" s="40"/>
      <c r="E18" s="41"/>
      <c r="F18" s="42"/>
      <c r="G18" s="43"/>
      <c r="H18" s="44"/>
    </row>
    <row r="19" spans="1:8" ht="12.75">
      <c r="A19" s="15"/>
      <c r="B19" s="19" t="s">
        <v>20</v>
      </c>
      <c r="C19" s="17"/>
      <c r="D19" s="19" t="s">
        <v>21</v>
      </c>
      <c r="E19" s="45"/>
      <c r="F19" s="17"/>
      <c r="G19" s="17"/>
      <c r="H19" s="29"/>
    </row>
    <row r="20" spans="1:8" ht="12.75">
      <c r="A20" s="30"/>
      <c r="B20" s="31">
        <f>H7*D14</f>
        <v>175.75</v>
      </c>
      <c r="C20" s="32" t="s">
        <v>14</v>
      </c>
      <c r="D20" s="33">
        <v>1</v>
      </c>
      <c r="E20" s="34"/>
      <c r="F20" s="35" t="s">
        <v>15</v>
      </c>
      <c r="G20" s="35"/>
      <c r="H20" s="36">
        <f>B20*D20</f>
        <v>175.75</v>
      </c>
    </row>
    <row r="21" spans="1:8" ht="12.75">
      <c r="A21" s="11"/>
      <c r="B21" s="27" t="s">
        <v>22</v>
      </c>
      <c r="C21" s="13"/>
      <c r="D21" s="13"/>
      <c r="E21" s="13"/>
      <c r="F21" s="13"/>
      <c r="G21" s="13"/>
      <c r="H21" s="28"/>
    </row>
    <row r="22" spans="1:8" ht="12.75">
      <c r="A22" s="15"/>
      <c r="B22" s="46" t="s">
        <v>7</v>
      </c>
      <c r="C22" s="47"/>
      <c r="D22" s="46" t="s">
        <v>23</v>
      </c>
      <c r="E22" s="48"/>
      <c r="F22" s="49"/>
      <c r="G22" s="47"/>
      <c r="H22" s="50"/>
    </row>
    <row r="23" spans="1:8" ht="12.75">
      <c r="A23" s="15"/>
      <c r="B23" s="51">
        <f>E7</f>
        <v>17</v>
      </c>
      <c r="C23" s="52" t="s">
        <v>14</v>
      </c>
      <c r="D23" s="53">
        <v>4.1</v>
      </c>
      <c r="E23" s="17"/>
      <c r="F23" s="47" t="s">
        <v>15</v>
      </c>
      <c r="G23" s="47"/>
      <c r="H23" s="54">
        <f>B23*D23</f>
        <v>69.69999999999999</v>
      </c>
    </row>
    <row r="24" spans="1:8" ht="12.75">
      <c r="A24" s="30"/>
      <c r="B24" s="55"/>
      <c r="C24" s="55"/>
      <c r="D24" s="55"/>
      <c r="E24" s="56"/>
      <c r="F24" s="56"/>
      <c r="G24" s="56"/>
      <c r="H24" s="57"/>
    </row>
    <row r="25" spans="1:8" ht="12.75">
      <c r="A25" s="11"/>
      <c r="B25" s="27" t="s">
        <v>24</v>
      </c>
      <c r="C25" s="13"/>
      <c r="D25" s="13"/>
      <c r="E25" s="13"/>
      <c r="F25" s="13"/>
      <c r="G25" s="13"/>
      <c r="H25" s="28"/>
    </row>
    <row r="26" spans="1:8" ht="12.75">
      <c r="A26" s="15"/>
      <c r="B26" s="17"/>
      <c r="C26" s="17"/>
      <c r="D26" s="17"/>
      <c r="E26" s="17"/>
      <c r="F26" s="17"/>
      <c r="G26" s="17"/>
      <c r="H26" s="29"/>
    </row>
    <row r="27" spans="1:8" ht="12.75">
      <c r="A27" s="30"/>
      <c r="B27" s="58" t="s">
        <v>25</v>
      </c>
      <c r="C27" s="56"/>
      <c r="D27" s="56"/>
      <c r="E27" s="56"/>
      <c r="F27" s="56"/>
      <c r="G27" s="56"/>
      <c r="H27" s="59">
        <v>0</v>
      </c>
    </row>
    <row r="28" spans="1:8" ht="12.75">
      <c r="A28" s="11"/>
      <c r="B28" s="27" t="s">
        <v>26</v>
      </c>
      <c r="C28" s="13"/>
      <c r="D28" s="13"/>
      <c r="E28" s="13"/>
      <c r="F28" s="13"/>
      <c r="G28" s="13"/>
      <c r="H28" s="28"/>
    </row>
    <row r="29" spans="1:8" ht="12.75">
      <c r="A29" s="15"/>
      <c r="B29" s="17"/>
      <c r="C29" s="17"/>
      <c r="D29" s="17"/>
      <c r="E29" s="17"/>
      <c r="F29" s="17"/>
      <c r="G29" s="17"/>
      <c r="H29" s="29"/>
    </row>
    <row r="30" spans="1:8" ht="12.75">
      <c r="A30" s="30"/>
      <c r="B30" s="58" t="s">
        <v>25</v>
      </c>
      <c r="C30" s="56"/>
      <c r="D30" s="56"/>
      <c r="E30" s="56"/>
      <c r="F30" s="56"/>
      <c r="G30" s="56"/>
      <c r="H30" s="59">
        <v>0</v>
      </c>
    </row>
    <row r="31" spans="1:8" ht="12.75">
      <c r="A31" s="15"/>
      <c r="B31" s="60"/>
      <c r="C31" s="47"/>
      <c r="D31" s="61"/>
      <c r="E31" s="17"/>
      <c r="F31" s="62"/>
      <c r="G31" s="63" t="s">
        <v>27</v>
      </c>
      <c r="H31" s="64">
        <f>SUM(H11:H30)</f>
        <v>901.8299999999999</v>
      </c>
    </row>
    <row r="32" spans="1:8" ht="12.75">
      <c r="A32" s="65"/>
      <c r="B32" s="66"/>
      <c r="C32" s="66"/>
      <c r="D32" s="66"/>
      <c r="E32" s="66"/>
      <c r="F32" s="67"/>
      <c r="G32" s="68" t="s">
        <v>28</v>
      </c>
      <c r="H32" s="69">
        <f>H31*0.18</f>
        <v>162.3294</v>
      </c>
    </row>
    <row r="33" spans="1:8" ht="12.75">
      <c r="A33" s="70"/>
      <c r="B33" s="70"/>
      <c r="C33" s="70"/>
      <c r="D33" s="70"/>
      <c r="E33" s="70"/>
      <c r="F33" s="70"/>
      <c r="G33" s="70"/>
      <c r="H33" s="71"/>
    </row>
    <row r="34" spans="1:8" ht="12.75">
      <c r="A34" s="70"/>
      <c r="B34" s="70"/>
      <c r="C34" s="70"/>
      <c r="D34" s="70"/>
      <c r="E34" s="70"/>
      <c r="F34" s="72" t="s">
        <v>29</v>
      </c>
      <c r="G34" s="72"/>
      <c r="H34" s="73">
        <f>H31+H32</f>
        <v>1064.1594</v>
      </c>
    </row>
    <row r="35" ht="12.75"/>
    <row r="36" spans="2:8" s="70" customFormat="1" ht="12.75">
      <c r="B36" s="74" t="s">
        <v>1</v>
      </c>
      <c r="C36" s="79"/>
      <c r="D36" s="75"/>
      <c r="F36" s="74" t="s">
        <v>2</v>
      </c>
      <c r="G36" s="79"/>
      <c r="H36" s="75"/>
    </row>
    <row r="37" ht="12.75"/>
    <row r="38" ht="12.75"/>
  </sheetData>
  <mergeCells count="3">
    <mergeCell ref="A1:H1"/>
    <mergeCell ref="A2:H2"/>
    <mergeCell ref="E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4.875" style="1" customWidth="1"/>
    <col min="2" max="2" width="13.00390625" style="1" customWidth="1"/>
    <col min="3" max="8" width="12.75390625" style="1" customWidth="1"/>
    <col min="9" max="16384" width="9.125" style="1" customWidth="1"/>
  </cols>
  <sheetData>
    <row r="1" spans="1:9" ht="12.75">
      <c r="A1" s="87" t="s">
        <v>3</v>
      </c>
      <c r="B1" s="87"/>
      <c r="C1" s="87"/>
      <c r="D1" s="87"/>
      <c r="E1" s="87"/>
      <c r="F1" s="87"/>
      <c r="G1" s="87"/>
      <c r="H1" s="87"/>
      <c r="I1" s="2"/>
    </row>
    <row r="2" spans="1:9" ht="15">
      <c r="A2" s="88" t="s">
        <v>31</v>
      </c>
      <c r="B2" s="89"/>
      <c r="C2" s="89"/>
      <c r="D2" s="89"/>
      <c r="E2" s="89"/>
      <c r="F2" s="89"/>
      <c r="G2" s="89"/>
      <c r="H2" s="89"/>
      <c r="I2" s="3"/>
    </row>
    <row r="3" ht="12.75"/>
    <row r="4" spans="2:5" ht="12.75">
      <c r="B4" s="1" t="s">
        <v>4</v>
      </c>
      <c r="E4" s="4"/>
    </row>
    <row r="5" ht="13.5" thickBot="1"/>
    <row r="6" spans="2:8" ht="25.5">
      <c r="B6" s="5"/>
      <c r="C6" s="6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9" t="s">
        <v>10</v>
      </c>
    </row>
    <row r="7" spans="2:8" ht="13.5" thickBot="1">
      <c r="B7" s="10"/>
      <c r="C7" s="76">
        <v>1736</v>
      </c>
      <c r="D7" s="77">
        <v>39</v>
      </c>
      <c r="E7" s="77">
        <v>17</v>
      </c>
      <c r="F7" s="77">
        <v>0</v>
      </c>
      <c r="G7" s="77">
        <v>34</v>
      </c>
      <c r="H7" s="78">
        <v>19</v>
      </c>
    </row>
    <row r="8" ht="12.75"/>
    <row r="9" ht="12.75">
      <c r="B9" s="1" t="s">
        <v>11</v>
      </c>
    </row>
    <row r="10" ht="12.75"/>
    <row r="11" spans="1:8" ht="12.75">
      <c r="A11" s="11"/>
      <c r="B11" s="12" t="s">
        <v>12</v>
      </c>
      <c r="C11" s="13"/>
      <c r="D11" s="13"/>
      <c r="E11" s="13"/>
      <c r="F11" s="13"/>
      <c r="G11" s="13"/>
      <c r="H11" s="14"/>
    </row>
    <row r="12" spans="1:8" ht="12.75">
      <c r="A12" s="15"/>
      <c r="B12" s="16"/>
      <c r="C12" s="17"/>
      <c r="D12" s="17"/>
      <c r="E12" s="17"/>
      <c r="F12" s="17"/>
      <c r="G12" s="17"/>
      <c r="H12" s="18"/>
    </row>
    <row r="13" spans="1:8" ht="12.75">
      <c r="A13" s="15"/>
      <c r="B13" s="19" t="s">
        <v>6</v>
      </c>
      <c r="C13" s="17"/>
      <c r="D13" s="19" t="s">
        <v>13</v>
      </c>
      <c r="E13" s="20"/>
      <c r="F13" s="20"/>
      <c r="G13" s="21"/>
      <c r="H13" s="22"/>
    </row>
    <row r="14" spans="1:8" ht="12.75">
      <c r="A14" s="15"/>
      <c r="B14" s="23">
        <f>D7</f>
        <v>39</v>
      </c>
      <c r="C14" s="24" t="s">
        <v>14</v>
      </c>
      <c r="D14" s="25">
        <v>9.65</v>
      </c>
      <c r="E14" s="90" t="s">
        <v>15</v>
      </c>
      <c r="F14" s="90"/>
      <c r="G14" s="91"/>
      <c r="H14" s="26">
        <f>B14*D14</f>
        <v>376.35</v>
      </c>
    </row>
    <row r="15" spans="1:8" ht="12.75">
      <c r="A15" s="11"/>
      <c r="B15" s="27" t="s">
        <v>16</v>
      </c>
      <c r="C15" s="13"/>
      <c r="D15" s="13"/>
      <c r="E15" s="13"/>
      <c r="F15" s="13"/>
      <c r="G15" s="13"/>
      <c r="H15" s="28"/>
    </row>
    <row r="16" spans="1:8" ht="12.75">
      <c r="A16" s="15"/>
      <c r="B16" s="19" t="s">
        <v>17</v>
      </c>
      <c r="C16" s="17"/>
      <c r="D16" s="19" t="s">
        <v>18</v>
      </c>
      <c r="E16" s="17"/>
      <c r="F16" s="17"/>
      <c r="G16" s="17"/>
      <c r="H16" s="29"/>
    </row>
    <row r="17" spans="1:8" ht="12.75">
      <c r="A17" s="30"/>
      <c r="B17" s="31">
        <f>G7*D14</f>
        <v>328.1</v>
      </c>
      <c r="C17" s="32" t="s">
        <v>14</v>
      </c>
      <c r="D17" s="33">
        <v>1</v>
      </c>
      <c r="E17" s="34"/>
      <c r="F17" s="35" t="s">
        <v>15</v>
      </c>
      <c r="G17" s="35"/>
      <c r="H17" s="36">
        <f>B17*D17</f>
        <v>328.1</v>
      </c>
    </row>
    <row r="18" spans="1:8" ht="12.75">
      <c r="A18" s="37"/>
      <c r="B18" s="38" t="s">
        <v>19</v>
      </c>
      <c r="C18" s="39"/>
      <c r="D18" s="40"/>
      <c r="E18" s="41"/>
      <c r="F18" s="42"/>
      <c r="G18" s="43"/>
      <c r="H18" s="44"/>
    </row>
    <row r="19" spans="1:8" ht="12.75">
      <c r="A19" s="15"/>
      <c r="B19" s="19" t="s">
        <v>20</v>
      </c>
      <c r="C19" s="17"/>
      <c r="D19" s="19" t="s">
        <v>21</v>
      </c>
      <c r="E19" s="45"/>
      <c r="F19" s="17"/>
      <c r="G19" s="17"/>
      <c r="H19" s="29"/>
    </row>
    <row r="20" spans="1:8" ht="12.75">
      <c r="A20" s="30"/>
      <c r="B20" s="31">
        <f>H7*D14</f>
        <v>183.35</v>
      </c>
      <c r="C20" s="32" t="s">
        <v>14</v>
      </c>
      <c r="D20" s="33">
        <v>0.9</v>
      </c>
      <c r="E20" s="34"/>
      <c r="F20" s="35" t="s">
        <v>15</v>
      </c>
      <c r="G20" s="35"/>
      <c r="H20" s="36">
        <f>B20*D20</f>
        <v>165.015</v>
      </c>
    </row>
    <row r="21" spans="1:8" ht="12.75">
      <c r="A21" s="11"/>
      <c r="B21" s="27" t="s">
        <v>22</v>
      </c>
      <c r="C21" s="13"/>
      <c r="D21" s="13"/>
      <c r="E21" s="13"/>
      <c r="F21" s="13"/>
      <c r="G21" s="13"/>
      <c r="H21" s="28"/>
    </row>
    <row r="22" spans="1:8" ht="12.75">
      <c r="A22" s="15"/>
      <c r="B22" s="46" t="s">
        <v>7</v>
      </c>
      <c r="C22" s="47"/>
      <c r="D22" s="46" t="s">
        <v>23</v>
      </c>
      <c r="E22" s="48"/>
      <c r="F22" s="49"/>
      <c r="G22" s="47"/>
      <c r="H22" s="50"/>
    </row>
    <row r="23" spans="1:8" ht="12.75">
      <c r="A23" s="15"/>
      <c r="B23" s="51">
        <f>E7</f>
        <v>17</v>
      </c>
      <c r="C23" s="52" t="s">
        <v>14</v>
      </c>
      <c r="D23" s="53">
        <v>4.22</v>
      </c>
      <c r="E23" s="17"/>
      <c r="F23" s="47" t="s">
        <v>15</v>
      </c>
      <c r="G23" s="47"/>
      <c r="H23" s="54">
        <f>B23*D23</f>
        <v>71.74</v>
      </c>
    </row>
    <row r="24" spans="1:8" ht="12.75">
      <c r="A24" s="30"/>
      <c r="B24" s="55"/>
      <c r="C24" s="55"/>
      <c r="D24" s="55"/>
      <c r="E24" s="56"/>
      <c r="F24" s="56"/>
      <c r="G24" s="56"/>
      <c r="H24" s="57"/>
    </row>
    <row r="25" spans="1:8" ht="12.75">
      <c r="A25" s="11"/>
      <c r="B25" s="27" t="s">
        <v>24</v>
      </c>
      <c r="C25" s="13"/>
      <c r="D25" s="13"/>
      <c r="E25" s="13"/>
      <c r="F25" s="13"/>
      <c r="G25" s="13"/>
      <c r="H25" s="28"/>
    </row>
    <row r="26" spans="1:8" ht="12.75">
      <c r="A26" s="15"/>
      <c r="B26" s="17"/>
      <c r="C26" s="17"/>
      <c r="D26" s="17"/>
      <c r="E26" s="17"/>
      <c r="F26" s="17"/>
      <c r="G26" s="17"/>
      <c r="H26" s="29"/>
    </row>
    <row r="27" spans="1:8" ht="12.75">
      <c r="A27" s="30"/>
      <c r="B27" s="58" t="s">
        <v>25</v>
      </c>
      <c r="C27" s="56"/>
      <c r="D27" s="56"/>
      <c r="E27" s="56"/>
      <c r="F27" s="56"/>
      <c r="G27" s="56"/>
      <c r="H27" s="59">
        <v>0</v>
      </c>
    </row>
    <row r="28" spans="1:8" ht="12.75">
      <c r="A28" s="11"/>
      <c r="B28" s="27" t="s">
        <v>26</v>
      </c>
      <c r="C28" s="13"/>
      <c r="D28" s="13"/>
      <c r="E28" s="13"/>
      <c r="F28" s="13"/>
      <c r="G28" s="13"/>
      <c r="H28" s="28"/>
    </row>
    <row r="29" spans="1:8" ht="12.75">
      <c r="A29" s="15"/>
      <c r="B29" s="17"/>
      <c r="C29" s="17"/>
      <c r="D29" s="17"/>
      <c r="E29" s="17"/>
      <c r="F29" s="17"/>
      <c r="G29" s="17"/>
      <c r="H29" s="29"/>
    </row>
    <row r="30" spans="1:8" ht="12.75">
      <c r="A30" s="30"/>
      <c r="B30" s="58" t="s">
        <v>25</v>
      </c>
      <c r="C30" s="56"/>
      <c r="D30" s="56"/>
      <c r="E30" s="56"/>
      <c r="F30" s="56"/>
      <c r="G30" s="56"/>
      <c r="H30" s="59">
        <v>0</v>
      </c>
    </row>
    <row r="31" spans="1:8" ht="12.75">
      <c r="A31" s="15"/>
      <c r="B31" s="60"/>
      <c r="C31" s="47"/>
      <c r="D31" s="61"/>
      <c r="E31" s="17"/>
      <c r="F31" s="62"/>
      <c r="G31" s="63" t="s">
        <v>27</v>
      </c>
      <c r="H31" s="69">
        <v>941</v>
      </c>
    </row>
    <row r="32" spans="1:8" ht="12.75">
      <c r="A32" s="70"/>
      <c r="B32" s="70"/>
      <c r="C32" s="70"/>
      <c r="D32" s="70"/>
      <c r="E32" s="70"/>
      <c r="F32" s="70"/>
      <c r="G32" s="70"/>
      <c r="H32" s="71"/>
    </row>
    <row r="33" spans="1:8" ht="12.75">
      <c r="A33" s="70"/>
      <c r="B33" s="70"/>
      <c r="C33" s="70"/>
      <c r="D33" s="70"/>
      <c r="E33" s="70"/>
      <c r="F33" s="72" t="s">
        <v>29</v>
      </c>
      <c r="G33" s="72"/>
      <c r="H33" s="73">
        <f>SUM(H31:H32)</f>
        <v>941</v>
      </c>
    </row>
    <row r="34" ht="12.75"/>
    <row r="35" spans="2:8" s="70" customFormat="1" ht="12.75">
      <c r="B35" s="74" t="s">
        <v>1</v>
      </c>
      <c r="C35" s="79"/>
      <c r="D35" s="75"/>
      <c r="F35" s="74" t="s">
        <v>2</v>
      </c>
      <c r="G35" s="79"/>
      <c r="H35" s="75"/>
    </row>
    <row r="36" ht="12.75"/>
    <row r="37" ht="12.75"/>
  </sheetData>
  <mergeCells count="3">
    <mergeCell ref="A1:H1"/>
    <mergeCell ref="A2:H2"/>
    <mergeCell ref="E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Алексей, Волченков Сергей</dc:creator>
  <cp:keywords/>
  <dc:description>Шаблон для создания пользовательских документов с готовыми примечаниями и описанием переменных (констант) и их источника</dc:description>
  <cp:lastModifiedBy>www.PHILka.RU</cp:lastModifiedBy>
  <cp:lastPrinted>2008-07-07T07:45:55Z</cp:lastPrinted>
  <dcterms:created xsi:type="dcterms:W3CDTF">2004-03-31T11:09:00Z</dcterms:created>
  <dcterms:modified xsi:type="dcterms:W3CDTF">2011-03-04T07:12:04Z</dcterms:modified>
  <cp:category/>
  <cp:version/>
  <cp:contentType/>
  <cp:contentStatus/>
</cp:coreProperties>
</file>